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filestor-srv\mail\6.Территориального развития\3.Отдел целевых программ\Наида Гаджиева\ГП Развитие СКФО\раз в 2 недели контракты (184)\до 4 августа\"/>
    </mc:Choice>
  </mc:AlternateContent>
  <xr:revisionPtr revIDLastSave="0" documentId="13_ncr:1_{730EC922-A3BC-4DB6-97D9-92B51DBAC677}" xr6:coauthVersionLast="47" xr6:coauthVersionMax="47" xr10:uidLastSave="{00000000-0000-0000-0000-000000000000}"/>
  <bookViews>
    <workbookView xWindow="-120" yWindow="-120" windowWidth="29040" windowHeight="15840" tabRatio="583" xr2:uid="{00000000-000D-0000-FFFF-FFFF00000000}"/>
  </bookViews>
  <sheets>
    <sheet name="на 23.06.2025" sheetId="1" r:id="rId1"/>
  </sheets>
  <definedNames>
    <definedName name="_xlnm._FilterDatabase" localSheetId="0" hidden="1">'на 23.06.2025'!$A$6:$A$7</definedName>
    <definedName name="_xlnm.Print_Titles" localSheetId="0">'на 23.06.2025'!$2:$6</definedName>
    <definedName name="_xlnm.Print_Area" localSheetId="0">'на 23.06.2025'!$A$1:$AE$24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" i="1" l="1"/>
  <c r="C14" i="1"/>
  <c r="U7" i="1" l="1"/>
  <c r="V7" i="1"/>
  <c r="Z7" i="1"/>
  <c r="L7" i="1" l="1"/>
  <c r="M7" i="1"/>
  <c r="T7" i="1"/>
  <c r="C10" i="1" l="1"/>
  <c r="C7" i="1" s="1"/>
  <c r="P7" i="1" l="1"/>
  <c r="F7" i="1"/>
  <c r="B8" i="1" l="1"/>
  <c r="B7" i="1" s="1"/>
</calcChain>
</file>

<file path=xl/sharedStrings.xml><?xml version="1.0" encoding="utf-8"?>
<sst xmlns="http://schemas.openxmlformats.org/spreadsheetml/2006/main" count="114" uniqueCount="77">
  <si>
    <t>Наименование направления, мероприятия, объекта, подпрограммы</t>
  </si>
  <si>
    <t>1</t>
  </si>
  <si>
    <t>Реквизиты контракта (дата, номер)</t>
  </si>
  <si>
    <t>Не законтрактованные средств ФБ, в т.ч.</t>
  </si>
  <si>
    <t xml:space="preserve">Дата размещения закупки </t>
  </si>
  <si>
    <t>Информация о наличии контрактов</t>
  </si>
  <si>
    <t>Планируемая дата заключения контракта</t>
  </si>
  <si>
    <t>Ссылка на закупку на сайте zakupki.gov.ru</t>
  </si>
  <si>
    <t xml:space="preserve"> Законтрактованные средств ФБ, 
в т.ч.</t>
  </si>
  <si>
    <t>Ссылка на контракт на сайте zakupki.gov.ru</t>
  </si>
  <si>
    <t>Объем средств ФБ, 
тыс. рублей</t>
  </si>
  <si>
    <t>Экономия по итогам конкурентных процедур</t>
  </si>
  <si>
    <t>Всего</t>
  </si>
  <si>
    <t>2025 год</t>
  </si>
  <si>
    <t xml:space="preserve">https://zakupki.gov.ru/epz/contract/contractCard/common-info.html?reestrNumber=2056205533623000003 </t>
  </si>
  <si>
    <t>2026 год</t>
  </si>
  <si>
    <t>https://zakupki.gov.ru/epz/order/extendedsearch/results.html?searchString=+233054201850505420100100160014221414&amp;morphology=on&amp;search-filter=%D0%94%D0%B0%D1%82%D0%B5+%D1%80%D0%B0%D0%B7%D0%BC%D0%B5%D1%89%D0%B5%D0%BD%D0%B8%D1%8F&amp;pageNumber=1&amp;sortDirection=false&amp;recordsPerPage=_10&amp;showLotsInfoHidden=false&amp;sortBy=UPDATE_DATE&amp;fz44=on&amp;fz223=on&amp;af=on&amp;ca=on&amp;pc=on&amp;pa=on&amp;currencyIdGeneral=-1</t>
  </si>
  <si>
    <t>Причины образования не законтрактованных средств федерального бюджета.
Наличие проблемных вопросов</t>
  </si>
  <si>
    <t>https://zakupki.gov.ru/epz/order/notice/ok20/view/common-info.html?regNumber=0103200008424000329</t>
  </si>
  <si>
    <t>Строительство водовода "Кайтаг-Дербент" в 
г. Дербенте Республики Дагестан</t>
  </si>
  <si>
    <t xml:space="preserve">Контракт от 03.07.2023 
№ ОК-23/002 </t>
  </si>
  <si>
    <t xml:space="preserve">Контракт от 31.08.2023 
№ СК-2180/23  </t>
  </si>
  <si>
    <t xml:space="preserve"> Контракт от 29.03.2024 
№ АН-1/2024 </t>
  </si>
  <si>
    <t>https://zakupki.gov.ru/epz/organization/view/info.html?organizationId=2243834</t>
  </si>
  <si>
    <t xml:space="preserve"> Контракт от 29.03.2024 
№ СТК-02/24</t>
  </si>
  <si>
    <t>https://zakupki.gov.ru/epz/contract/contractCard/common-info.html?reestrNumber=2056205533623000006</t>
  </si>
  <si>
    <t xml:space="preserve">Строительство
набережной в г. Дербенте
Республики Дагестан.
1 этап. 1-я очередь
</t>
  </si>
  <si>
    <t>2027 год</t>
  </si>
  <si>
    <t>ИНФОРМАЦИЯ
о контрактации бюджетных средств в рамках реализации государственной программы Российской Федерации «Развитие Северо-Кавказского федерального округа»
 в 2025-2027 годах</t>
  </si>
  <si>
    <t>2</t>
  </si>
  <si>
    <t>3</t>
  </si>
  <si>
    <t>4</t>
  </si>
  <si>
    <t>5</t>
  </si>
  <si>
    <t>https://zakupki.gov.ru/epz/contract/contractCard/common-info.html?reestrNumber=3054201850524000009</t>
  </si>
  <si>
    <t>Строительство Дворца спорта 
(с оснащением и оборудованием) в 
г. Дербенте</t>
  </si>
  <si>
    <t>https://zakupki.gov.ru/epz/contract/search/results.html?searchString=&amp;orderNumber=0803600031821000085&amp;openMode=USE_DEFAULT_PARAMS</t>
  </si>
  <si>
    <t xml:space="preserve"> Контракт от 29.03.2024 
№ АН-2/2024 </t>
  </si>
  <si>
    <t>https://zakupki.gov.ru/epz/contract/contractCard/common-info.html?reestrNumber=3054201850524000007</t>
  </si>
  <si>
    <t xml:space="preserve"> Контракт от 29.03.2024 
№ СТК-01/24</t>
  </si>
  <si>
    <t>https://zakupki.gov.ru/epz/contract/contractCard/common-info.html?reestrNumber=3054201850524000008</t>
  </si>
  <si>
    <t>Строительство очистных сооружений канализации в  г. Дагестанские Огни</t>
  </si>
  <si>
    <t>Реконструкция улично-дорожной сети с благоустройством и инженерными коммуникациями переселенческого Новолакского района (с. Новокули)</t>
  </si>
  <si>
    <t>Остаток незаконтрактованных средств из лимита 2026 года составляет  20 694,927 тыс. рублей  - естественная экономия при заключении договора с ФБУ "РосСтройКонтроль"</t>
  </si>
  <si>
    <t>Реконструкция (модернизация) систем водоотведения
 г. Дагестанские Огни Республики Дагестан</t>
  </si>
  <si>
    <t>Строительство блока-пристройки "Новокулинская СОШ №2"</t>
  </si>
  <si>
    <t xml:space="preserve"> Контракт
 от 30.05. 2024 
№ СМР1/2024</t>
  </si>
  <si>
    <t>https://zakupki.gov.ru/epz/contract/contractCard/common-info.html?reestrNumber=2056205533624000008</t>
  </si>
  <si>
    <t>Строительство водовода "Шурдере-Дербент" в 
г. Дербенте Республики Дагестан</t>
  </si>
  <si>
    <t>Контракт
 от 21.06.2024 
№ СК3/2024</t>
  </si>
  <si>
    <t>Контракт от 21.06.2024
 № СК3/2024</t>
  </si>
  <si>
    <t>Доп. соглашение 
от 29.12.2023 
№ 5 к контракту 
№ ОК-21/008</t>
  </si>
  <si>
    <t>Доп. cоглашение
 от 29.12.2023 
№ 5 к контракту 
№ ОК-21/008</t>
  </si>
  <si>
    <t xml:space="preserve"> Контракт от 30.05.2024 
№ СМР1/2024</t>
  </si>
  <si>
    <t xml:space="preserve">Контракт от 29.08.2023 
№ 0103200008423002180 </t>
  </si>
  <si>
    <t xml:space="preserve"> Контракт 
от 29.03.2024 
№ АН-2/2024 </t>
  </si>
  <si>
    <t xml:space="preserve"> Контракт 
от 29.03.2024 
№ СТК-01/24</t>
  </si>
  <si>
    <t>№20562061675 25 000008 0001 от 23.05.2025</t>
  </si>
  <si>
    <t>https://zakupki.gov.ru/epz/contract/contractCard/document-info.html?reestrNumber=2056206167525000008</t>
  </si>
  <si>
    <t xml:space="preserve">Контракт от 23.05.2025
 № 20562061675 25 000008 0001 </t>
  </si>
  <si>
    <t>№ СТК-03/24 от
26.06.2024</t>
  </si>
  <si>
    <t>https://zakupki.gov.ru/epz/contract/contractCard/document-info.html?reestrNumber=3054201850524000012&amp;contractInfoId=92005082</t>
  </si>
  <si>
    <t>№ АН-3/2024 от
20.06.2024</t>
  </si>
  <si>
    <t>https://zakupki.gov.ru/epz/contract/contractCard/document-info.html?reestrNumber=3054201850524000011&amp;contractInfoId=91869094</t>
  </si>
  <si>
    <t>Соглашение № 1 от 13.03.2025 об изъятии недвижимого имущества для государственных нужд</t>
  </si>
  <si>
    <t>-</t>
  </si>
  <si>
    <t>Заключение контракта
  планируется 
до 30 августа 2025 года</t>
  </si>
  <si>
    <t>30.08.2025</t>
  </si>
  <si>
    <t xml:space="preserve">Контракт от 18.04.2024 
№ ОК-24/006 </t>
  </si>
  <si>
    <t>https://zakupki.gov.ru/epz/contract/contractCard/common-info.html?reestrNumber=3054201850524000010</t>
  </si>
  <si>
    <t xml:space="preserve">Доп. Соглашение № 4 от 27.11.2024 года к контракту 
№ ОК-24/006 </t>
  </si>
  <si>
    <t xml:space="preserve">Доп. Соглашение № 1 от 28.11.2024 года к контракту 
№ АН-3/2024 </t>
  </si>
  <si>
    <t>https://zakupki.gov.ru/epz/contract/contractCard/common-info.html?reestrNumber=3054201850524000011</t>
  </si>
  <si>
    <t>Доп. Соглашение № 1 от 29.11.2024 годак контракту 
№ СТК-03/24</t>
  </si>
  <si>
    <t>https://zakupki.gov.ru/epz/contract/contractCard/common-info.html?reestrNumber=3054201850524000012</t>
  </si>
  <si>
    <t>На оставшуюся сумму 
в текущем году планируется заключение  контракта 
на строительство
 2 и 3 этапов</t>
  </si>
  <si>
    <t>В текущем году планируется заключение контракта 
на строительство
 2 и 3 этапов</t>
  </si>
  <si>
    <t>Остаток незаконтрактованных средств из лимита 2026 года составляет 2 159,65 тыс. рублей, которые предусмотрены
 на заключение договора
 по технологическому присоединению
 к электрическим сетям, 
и 91 453,498 тыс. рублей, которые предусмотрены
 для заключения договоров
 о выкупе земельных участков при строительстве набережной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</si>
</sst>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"/>
    <numFmt numFmtId="166" formatCode="#,##0.000"/>
    <numFmt numFmtId="167" formatCode="#\ ##0.0"/>
  </numFmts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4"/>
      <color theme="1"/>
      <name val="Times New Roman"/>
      <family val="1"/>
      <charset val="204"/>
    </font>
    <font>
      <u/>
      <sz val="24"/>
      <color theme="10"/>
      <name val="Calibri"/>
      <family val="2"/>
      <charset val="204"/>
      <scheme val="minor"/>
    </font>
    <font>
      <sz val="24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u/>
      <sz val="2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166" fontId="8" fillId="2" borderId="1" xfId="0" applyNumberFormat="1" applyFont="1" applyFill="1" applyBorder="1" applyAlignment="1">
      <alignment horizontal="left" vertical="top" wrapText="1"/>
    </xf>
    <xf numFmtId="166" fontId="8" fillId="2" borderId="1" xfId="0" applyNumberFormat="1" applyFont="1" applyFill="1" applyBorder="1" applyAlignment="1">
      <alignment vertical="top" wrapText="1"/>
    </xf>
    <xf numFmtId="166" fontId="8" fillId="2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top" wrapText="1"/>
    </xf>
    <xf numFmtId="164" fontId="10" fillId="2" borderId="1" xfId="3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166" fontId="11" fillId="2" borderId="1" xfId="0" applyNumberFormat="1" applyFont="1" applyFill="1" applyBorder="1" applyAlignment="1">
      <alignment horizontal="center" vertical="top" wrapText="1"/>
    </xf>
    <xf numFmtId="165" fontId="11" fillId="2" borderId="1" xfId="0" applyNumberFormat="1" applyFont="1" applyFill="1" applyBorder="1" applyAlignment="1">
      <alignment vertical="top" wrapText="1"/>
    </xf>
    <xf numFmtId="167" fontId="8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top" wrapText="1"/>
    </xf>
    <xf numFmtId="166" fontId="11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166" fontId="13" fillId="2" borderId="1" xfId="1" applyNumberFormat="1" applyFont="1" applyFill="1" applyBorder="1" applyAlignment="1">
      <alignment horizontal="center" vertical="top" wrapText="1"/>
    </xf>
    <xf numFmtId="166" fontId="3" fillId="0" borderId="0" xfId="0" applyNumberFormat="1" applyFont="1" applyAlignment="1">
      <alignment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166" fontId="8" fillId="2" borderId="4" xfId="0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Финансовый" xfId="3" builtinId="3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akupki.gov.ru/epz/contract/contractCard/common-info.html?reestrNumber=2056205533624000008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zakupki.gov.ru/epz/contract/search/results.html?searchString=&amp;orderNumber=0803600031821000085&amp;openMode=USE_DEFAULT_PARAMS" TargetMode="External"/><Relationship Id="rId7" Type="http://schemas.openxmlformats.org/officeDocument/2006/relationships/hyperlink" Target="https://zakupki.gov.ru/epz/contract/contractCard/common-info.html?reestrNumber=2056205533624000008" TargetMode="External"/><Relationship Id="rId12" Type="http://schemas.openxmlformats.org/officeDocument/2006/relationships/hyperlink" Target="https://zakupki.gov.ru/epz/contract/contractCard/common-info.html?reestrNumber=3054201850524000009" TargetMode="External"/><Relationship Id="rId2" Type="http://schemas.openxmlformats.org/officeDocument/2006/relationships/hyperlink" Target="https://zakupki.gov.ru/epz/contract/contractCard/common-info.html?reestrNumber=2056205533623000006" TargetMode="External"/><Relationship Id="rId1" Type="http://schemas.openxmlformats.org/officeDocument/2006/relationships/hyperlink" Target="https://zakupki.gov.ru/epz/contract/contractCard/common-info.html?reestrNumber=2056205533623000003" TargetMode="External"/><Relationship Id="rId6" Type="http://schemas.openxmlformats.org/officeDocument/2006/relationships/hyperlink" Target="https://zakupki.gov.ru/epz/contract/search/results.html?searchString=&amp;orderNumber=0803600031821000085&amp;openMode=USE_DEFAULT_PARAMS" TargetMode="External"/><Relationship Id="rId11" Type="http://schemas.openxmlformats.org/officeDocument/2006/relationships/hyperlink" Target="https://zakupki.gov.ru/epz/contract/contractCard/common-info.html?reestrNumber=3054201850524000010" TargetMode="External"/><Relationship Id="rId5" Type="http://schemas.openxmlformats.org/officeDocument/2006/relationships/hyperlink" Target="https://zakupki.gov.ru/epz/contract/contractCard/common-info.html?reestrNumber=3054201850524000008" TargetMode="External"/><Relationship Id="rId10" Type="http://schemas.openxmlformats.org/officeDocument/2006/relationships/hyperlink" Target="https://zakupki.gov.ru/epz/contract/contractCard/document-info.html?reestrNumber=3054201850524000011&amp;contractInfoId=91869094" TargetMode="External"/><Relationship Id="rId4" Type="http://schemas.openxmlformats.org/officeDocument/2006/relationships/hyperlink" Target="https://zakupki.gov.ru/epz/contract/contractCard/common-info.html?reestrNumber=3054201850524000008" TargetMode="External"/><Relationship Id="rId9" Type="http://schemas.openxmlformats.org/officeDocument/2006/relationships/hyperlink" Target="https://zakupki.gov.ru/epz/contract/contractCard/document-info.html?reestrNumber=3054201850524000012&amp;contractInfoId=92005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5"/>
  <sheetViews>
    <sheetView tabSelected="1" view="pageBreakPreview" zoomScale="25" zoomScaleNormal="70" zoomScaleSheetLayoutView="25" workbookViewId="0">
      <pane xSplit="1" ySplit="6" topLeftCell="B22" activePane="bottomRight" state="frozen"/>
      <selection pane="topRight" activeCell="B1" sqref="B1"/>
      <selection pane="bottomLeft" activeCell="A6" sqref="A6"/>
      <selection pane="bottomRight" activeCell="AB17" sqref="AB17"/>
    </sheetView>
  </sheetViews>
  <sheetFormatPr defaultColWidth="9.140625" defaultRowHeight="20.25" x14ac:dyDescent="0.25"/>
  <cols>
    <col min="1" max="1" width="39.5703125" style="1" customWidth="1"/>
    <col min="2" max="2" width="38.140625" style="15" customWidth="1"/>
    <col min="3" max="3" width="27.7109375" style="15" customWidth="1"/>
    <col min="4" max="4" width="52.28515625" style="15" customWidth="1"/>
    <col min="5" max="5" width="30.5703125" style="1" customWidth="1"/>
    <col min="6" max="6" width="25.28515625" style="1" customWidth="1"/>
    <col min="7" max="7" width="23.85546875" style="1" customWidth="1"/>
    <col min="8" max="8" width="24.140625" style="1" customWidth="1"/>
    <col min="9" max="9" width="24.85546875" style="1" customWidth="1"/>
    <col min="10" max="10" width="19.42578125" style="1" customWidth="1"/>
    <col min="11" max="11" width="84.5703125" style="1" customWidth="1"/>
    <col min="12" max="13" width="30.42578125" style="15" customWidth="1"/>
    <col min="14" max="14" width="36" style="15" customWidth="1"/>
    <col min="15" max="15" width="31.28515625" style="1" customWidth="1"/>
    <col min="16" max="16" width="26.5703125" style="15" customWidth="1"/>
    <col min="17" max="17" width="20.140625" style="15" customWidth="1"/>
    <col min="18" max="18" width="23.140625" style="15" customWidth="1"/>
    <col min="19" max="19" width="19" style="15" customWidth="1"/>
    <col min="20" max="20" width="23.5703125" style="15" customWidth="1"/>
    <col min="21" max="21" width="58.28515625" style="1" customWidth="1"/>
    <col min="22" max="22" width="26.28515625" style="15" customWidth="1"/>
    <col min="23" max="23" width="25" style="15" customWidth="1"/>
    <col min="24" max="24" width="21.85546875" style="15" customWidth="1"/>
    <col min="25" max="25" width="21.28515625" style="15" customWidth="1"/>
    <col min="26" max="26" width="29.7109375" style="15" customWidth="1"/>
    <col min="27" max="27" width="29" style="15" customWidth="1"/>
    <col min="28" max="28" width="29.28515625" style="15" customWidth="1"/>
    <col min="29" max="29" width="22.140625" style="15" customWidth="1"/>
    <col min="30" max="30" width="22.85546875" style="15" customWidth="1"/>
    <col min="31" max="31" width="50.28515625" style="15" customWidth="1"/>
    <col min="32" max="32" width="6.28515625" style="1" customWidth="1"/>
    <col min="33" max="16384" width="9.140625" style="1"/>
  </cols>
  <sheetData>
    <row r="1" spans="1:32" s="2" customFormat="1" ht="77.25" customHeight="1" x14ac:dyDescent="0.25">
      <c r="A1" s="60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s="2" customFormat="1" ht="26.25" customHeight="1" x14ac:dyDescent="0.25">
      <c r="A2" s="53" t="s">
        <v>0</v>
      </c>
      <c r="B2" s="62" t="s">
        <v>5</v>
      </c>
      <c r="C2" s="62"/>
      <c r="D2" s="62"/>
      <c r="E2" s="62"/>
      <c r="F2" s="62"/>
      <c r="G2" s="62"/>
      <c r="H2" s="62"/>
      <c r="I2" s="62"/>
      <c r="J2" s="62"/>
      <c r="K2" s="62"/>
      <c r="L2" s="62" t="s">
        <v>5</v>
      </c>
      <c r="M2" s="62"/>
      <c r="N2" s="62"/>
      <c r="O2" s="62"/>
      <c r="P2" s="62"/>
      <c r="Q2" s="62"/>
      <c r="R2" s="62"/>
      <c r="S2" s="62"/>
      <c r="T2" s="62"/>
      <c r="U2" s="62"/>
      <c r="V2" s="60" t="s">
        <v>5</v>
      </c>
      <c r="W2" s="60"/>
      <c r="X2" s="60"/>
      <c r="Y2" s="60"/>
      <c r="Z2" s="60"/>
      <c r="AA2" s="60"/>
      <c r="AB2" s="60"/>
      <c r="AC2" s="60"/>
      <c r="AD2" s="60"/>
      <c r="AE2" s="60"/>
    </row>
    <row r="3" spans="1:32" s="2" customFormat="1" ht="26.25" customHeight="1" x14ac:dyDescent="0.25">
      <c r="A3" s="53"/>
      <c r="B3" s="62" t="s">
        <v>13</v>
      </c>
      <c r="C3" s="62"/>
      <c r="D3" s="62"/>
      <c r="E3" s="62"/>
      <c r="F3" s="62"/>
      <c r="G3" s="62"/>
      <c r="H3" s="62"/>
      <c r="I3" s="62"/>
      <c r="J3" s="62"/>
      <c r="K3" s="62"/>
      <c r="L3" s="62" t="s">
        <v>15</v>
      </c>
      <c r="M3" s="62"/>
      <c r="N3" s="62"/>
      <c r="O3" s="62"/>
      <c r="P3" s="62"/>
      <c r="Q3" s="62"/>
      <c r="R3" s="62"/>
      <c r="S3" s="62"/>
      <c r="T3" s="62"/>
      <c r="U3" s="62"/>
      <c r="V3" s="60" t="s">
        <v>27</v>
      </c>
      <c r="W3" s="60"/>
      <c r="X3" s="60"/>
      <c r="Y3" s="60"/>
      <c r="Z3" s="60"/>
      <c r="AA3" s="60"/>
      <c r="AB3" s="60"/>
      <c r="AC3" s="60"/>
      <c r="AD3" s="60"/>
      <c r="AE3" s="60"/>
    </row>
    <row r="4" spans="1:32" s="2" customFormat="1" ht="26.25" customHeight="1" x14ac:dyDescent="0.25">
      <c r="A4" s="53"/>
      <c r="B4" s="61" t="s">
        <v>10</v>
      </c>
      <c r="C4" s="53" t="s">
        <v>8</v>
      </c>
      <c r="D4" s="53"/>
      <c r="E4" s="53"/>
      <c r="F4" s="53" t="s">
        <v>3</v>
      </c>
      <c r="G4" s="53"/>
      <c r="H4" s="53"/>
      <c r="I4" s="53"/>
      <c r="J4" s="53"/>
      <c r="K4" s="62" t="s">
        <v>17</v>
      </c>
      <c r="L4" s="61" t="s">
        <v>10</v>
      </c>
      <c r="M4" s="53" t="s">
        <v>8</v>
      </c>
      <c r="N4" s="53"/>
      <c r="O4" s="53"/>
      <c r="P4" s="61" t="s">
        <v>3</v>
      </c>
      <c r="Q4" s="61"/>
      <c r="R4" s="61"/>
      <c r="S4" s="61"/>
      <c r="T4" s="61"/>
      <c r="U4" s="62" t="s">
        <v>17</v>
      </c>
      <c r="V4" s="61" t="s">
        <v>10</v>
      </c>
      <c r="W4" s="61" t="s">
        <v>8</v>
      </c>
      <c r="X4" s="61"/>
      <c r="Y4" s="61"/>
      <c r="Z4" s="61" t="s">
        <v>3</v>
      </c>
      <c r="AA4" s="61"/>
      <c r="AB4" s="61"/>
      <c r="AC4" s="61"/>
      <c r="AD4" s="61"/>
      <c r="AE4" s="60" t="s">
        <v>17</v>
      </c>
    </row>
    <row r="5" spans="1:32" s="2" customFormat="1" ht="162" customHeight="1" x14ac:dyDescent="0.25">
      <c r="A5" s="53"/>
      <c r="B5" s="61"/>
      <c r="C5" s="12" t="s">
        <v>10</v>
      </c>
      <c r="D5" s="12" t="s">
        <v>2</v>
      </c>
      <c r="E5" s="4" t="s">
        <v>9</v>
      </c>
      <c r="F5" s="3" t="s">
        <v>10</v>
      </c>
      <c r="G5" s="5" t="s">
        <v>4</v>
      </c>
      <c r="H5" s="5" t="s">
        <v>6</v>
      </c>
      <c r="I5" s="4" t="s">
        <v>7</v>
      </c>
      <c r="J5" s="5" t="s">
        <v>11</v>
      </c>
      <c r="K5" s="62"/>
      <c r="L5" s="61"/>
      <c r="M5" s="12" t="s">
        <v>10</v>
      </c>
      <c r="N5" s="12" t="s">
        <v>2</v>
      </c>
      <c r="O5" s="17" t="s">
        <v>9</v>
      </c>
      <c r="P5" s="12" t="s">
        <v>10</v>
      </c>
      <c r="Q5" s="16" t="s">
        <v>4</v>
      </c>
      <c r="R5" s="16" t="s">
        <v>6</v>
      </c>
      <c r="S5" s="17" t="s">
        <v>7</v>
      </c>
      <c r="T5" s="16" t="s">
        <v>11</v>
      </c>
      <c r="U5" s="62"/>
      <c r="V5" s="61"/>
      <c r="W5" s="12" t="s">
        <v>10</v>
      </c>
      <c r="X5" s="12" t="s">
        <v>2</v>
      </c>
      <c r="Y5" s="17" t="s">
        <v>9</v>
      </c>
      <c r="Z5" s="12" t="s">
        <v>10</v>
      </c>
      <c r="AA5" s="16" t="s">
        <v>4</v>
      </c>
      <c r="AB5" s="16" t="s">
        <v>6</v>
      </c>
      <c r="AC5" s="17" t="s">
        <v>7</v>
      </c>
      <c r="AD5" s="16" t="s">
        <v>11</v>
      </c>
      <c r="AE5" s="60"/>
    </row>
    <row r="6" spans="1:32" s="6" customFormat="1" ht="25.5" x14ac:dyDescent="0.25">
      <c r="A6" s="3" t="s">
        <v>1</v>
      </c>
      <c r="B6" s="12" t="s">
        <v>29</v>
      </c>
      <c r="C6" s="12" t="s">
        <v>30</v>
      </c>
      <c r="D6" s="12" t="s">
        <v>31</v>
      </c>
      <c r="E6" s="3" t="s">
        <v>32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16">
        <v>12</v>
      </c>
      <c r="M6" s="16">
        <v>13</v>
      </c>
      <c r="N6" s="16">
        <v>14</v>
      </c>
      <c r="O6" s="5">
        <v>15</v>
      </c>
      <c r="P6" s="16">
        <v>16</v>
      </c>
      <c r="Q6" s="16">
        <v>17</v>
      </c>
      <c r="R6" s="16">
        <v>18</v>
      </c>
      <c r="S6" s="16">
        <v>19</v>
      </c>
      <c r="T6" s="16">
        <v>20</v>
      </c>
      <c r="U6" s="5">
        <v>21</v>
      </c>
      <c r="V6" s="16">
        <v>22</v>
      </c>
      <c r="W6" s="16">
        <v>23</v>
      </c>
      <c r="X6" s="16">
        <v>24</v>
      </c>
      <c r="Y6" s="16">
        <v>25</v>
      </c>
      <c r="Z6" s="16">
        <v>26</v>
      </c>
      <c r="AA6" s="16">
        <v>27</v>
      </c>
      <c r="AB6" s="16">
        <v>28</v>
      </c>
      <c r="AC6" s="16">
        <v>29</v>
      </c>
      <c r="AD6" s="16">
        <v>30</v>
      </c>
      <c r="AE6" s="16">
        <v>31</v>
      </c>
    </row>
    <row r="7" spans="1:32" s="14" customFormat="1" ht="57" customHeight="1" x14ac:dyDescent="0.25">
      <c r="A7" s="12" t="s">
        <v>12</v>
      </c>
      <c r="B7" s="13">
        <f>SUM(B8:B24)</f>
        <v>2699437.2997500002</v>
      </c>
      <c r="C7" s="13">
        <f>SUM(C8:C24)</f>
        <v>2699437.2993450002</v>
      </c>
      <c r="D7" s="13"/>
      <c r="E7" s="13"/>
      <c r="F7" s="13">
        <f>SUM(F8:F24)</f>
        <v>0</v>
      </c>
      <c r="G7" s="13"/>
      <c r="H7" s="13"/>
      <c r="I7" s="13"/>
      <c r="J7" s="13"/>
      <c r="K7" s="13"/>
      <c r="L7" s="13">
        <f>SUM(L8:L24)</f>
        <v>2868700.4</v>
      </c>
      <c r="M7" s="13">
        <f>SUM(M8:M24)</f>
        <v>1775752.8000000003</v>
      </c>
      <c r="N7" s="13"/>
      <c r="O7" s="13"/>
      <c r="P7" s="13">
        <f>SUM(P8:P24)</f>
        <v>1072252.871</v>
      </c>
      <c r="Q7" s="13"/>
      <c r="R7" s="13"/>
      <c r="S7" s="13"/>
      <c r="T7" s="13">
        <f>SUM(T8:T24)</f>
        <v>20694.728999999999</v>
      </c>
      <c r="U7" s="13">
        <f>SUM(U8:U24)</f>
        <v>0</v>
      </c>
      <c r="V7" s="13">
        <f>SUM(V8:V24)</f>
        <v>1078941</v>
      </c>
      <c r="W7" s="13"/>
      <c r="X7" s="13"/>
      <c r="Y7" s="13"/>
      <c r="Z7" s="13">
        <f t="shared" ref="Z7" si="0">SUM(Z8:Z24)</f>
        <v>1078941</v>
      </c>
      <c r="AA7" s="13"/>
      <c r="AB7" s="13"/>
      <c r="AC7" s="13"/>
      <c r="AD7" s="13"/>
      <c r="AE7" s="13"/>
    </row>
    <row r="8" spans="1:32" s="7" customFormat="1" ht="261" customHeight="1" x14ac:dyDescent="0.25">
      <c r="A8" s="52" t="s">
        <v>43</v>
      </c>
      <c r="B8" s="51">
        <f>C8+C9+F8</f>
        <v>330534.69975000003</v>
      </c>
      <c r="C8" s="19">
        <v>325857.04275000002</v>
      </c>
      <c r="D8" s="20" t="s">
        <v>53</v>
      </c>
      <c r="E8" s="21" t="s">
        <v>25</v>
      </c>
      <c r="F8" s="22"/>
      <c r="G8" s="23"/>
      <c r="H8" s="23"/>
      <c r="I8" s="23"/>
      <c r="J8" s="23"/>
      <c r="K8" s="9"/>
      <c r="L8" s="23"/>
      <c r="M8" s="23"/>
      <c r="N8" s="24"/>
      <c r="O8" s="25"/>
      <c r="P8" s="23"/>
      <c r="Q8" s="23"/>
      <c r="R8" s="23"/>
      <c r="S8" s="23"/>
      <c r="T8" s="23"/>
      <c r="U8" s="23"/>
      <c r="V8" s="23"/>
      <c r="W8" s="23"/>
      <c r="X8" s="24"/>
      <c r="Y8" s="25"/>
      <c r="Z8" s="23"/>
      <c r="AA8" s="23"/>
      <c r="AB8" s="23"/>
      <c r="AC8" s="23"/>
      <c r="AD8" s="23"/>
      <c r="AE8" s="23"/>
    </row>
    <row r="9" spans="1:32" s="7" customFormat="1" ht="291" customHeight="1" x14ac:dyDescent="0.25">
      <c r="A9" s="52"/>
      <c r="B9" s="51"/>
      <c r="C9" s="19">
        <v>4677.6570000000002</v>
      </c>
      <c r="D9" s="20" t="s">
        <v>21</v>
      </c>
      <c r="E9" s="25" t="s">
        <v>14</v>
      </c>
      <c r="F9" s="26"/>
      <c r="G9" s="23"/>
      <c r="H9" s="23"/>
      <c r="I9" s="23"/>
      <c r="J9" s="23"/>
      <c r="K9" s="23"/>
      <c r="L9" s="23"/>
      <c r="M9" s="23"/>
      <c r="N9" s="24"/>
      <c r="O9" s="25"/>
      <c r="P9" s="23"/>
      <c r="Q9" s="23"/>
      <c r="R9" s="23"/>
      <c r="S9" s="23"/>
      <c r="T9" s="23"/>
      <c r="U9" s="23"/>
      <c r="V9" s="23"/>
      <c r="W9" s="23"/>
      <c r="X9" s="24"/>
      <c r="Y9" s="25"/>
      <c r="Z9" s="23"/>
      <c r="AA9" s="23"/>
      <c r="AB9" s="23"/>
      <c r="AC9" s="23"/>
      <c r="AD9" s="23"/>
      <c r="AE9" s="23"/>
    </row>
    <row r="10" spans="1:32" s="7" customFormat="1" ht="409.6" customHeight="1" x14ac:dyDescent="0.25">
      <c r="A10" s="49" t="s">
        <v>19</v>
      </c>
      <c r="B10" s="51">
        <v>665240.69999999995</v>
      </c>
      <c r="C10" s="19">
        <f>757358.268595-103000</f>
        <v>654358.26859500003</v>
      </c>
      <c r="D10" s="19" t="s">
        <v>20</v>
      </c>
      <c r="E10" s="43" t="s">
        <v>16</v>
      </c>
      <c r="F10" s="27"/>
      <c r="G10" s="28"/>
      <c r="H10" s="28"/>
      <c r="I10" s="28"/>
      <c r="J10" s="29"/>
      <c r="K10" s="30"/>
      <c r="L10" s="19"/>
      <c r="M10" s="19"/>
      <c r="N10" s="31"/>
      <c r="O10" s="32"/>
      <c r="P10" s="19"/>
      <c r="Q10" s="33"/>
      <c r="R10" s="33"/>
      <c r="S10" s="32"/>
      <c r="T10" s="19"/>
      <c r="U10" s="30"/>
      <c r="V10" s="19"/>
      <c r="W10" s="19"/>
      <c r="X10" s="31"/>
      <c r="Y10" s="32"/>
      <c r="Z10" s="19"/>
      <c r="AA10" s="33"/>
      <c r="AB10" s="33"/>
      <c r="AC10" s="32"/>
      <c r="AD10" s="19"/>
      <c r="AE10" s="34"/>
    </row>
    <row r="11" spans="1:32" s="2" customFormat="1" ht="202.5" customHeight="1" x14ac:dyDescent="0.25">
      <c r="A11" s="49"/>
      <c r="B11" s="51"/>
      <c r="C11" s="19">
        <v>1474.6</v>
      </c>
      <c r="D11" s="19" t="s">
        <v>22</v>
      </c>
      <c r="E11" s="21" t="s">
        <v>23</v>
      </c>
      <c r="F11" s="26"/>
      <c r="G11" s="28"/>
      <c r="H11" s="33"/>
      <c r="I11" s="28"/>
      <c r="J11" s="10"/>
      <c r="K11" s="10"/>
      <c r="L11" s="19"/>
      <c r="M11" s="19"/>
      <c r="N11" s="19"/>
      <c r="O11" s="21"/>
      <c r="P11" s="19"/>
      <c r="Q11" s="33"/>
      <c r="R11" s="33"/>
      <c r="S11" s="33"/>
      <c r="T11" s="19"/>
      <c r="U11" s="10"/>
      <c r="V11" s="19"/>
      <c r="W11" s="19"/>
      <c r="X11" s="19"/>
      <c r="Y11" s="35"/>
      <c r="Z11" s="19"/>
      <c r="AA11" s="33"/>
      <c r="AB11" s="33"/>
      <c r="AC11" s="33"/>
      <c r="AD11" s="19"/>
      <c r="AE11" s="11"/>
    </row>
    <row r="12" spans="1:32" s="2" customFormat="1" ht="303.75" customHeight="1" x14ac:dyDescent="0.25">
      <c r="A12" s="50"/>
      <c r="B12" s="50"/>
      <c r="C12" s="19">
        <v>9407.8310000000001</v>
      </c>
      <c r="D12" s="19" t="s">
        <v>24</v>
      </c>
      <c r="E12" s="21" t="s">
        <v>33</v>
      </c>
      <c r="F12" s="26"/>
      <c r="G12" s="28"/>
      <c r="H12" s="33"/>
      <c r="I12" s="28"/>
      <c r="J12" s="10"/>
      <c r="K12" s="10"/>
      <c r="L12" s="19"/>
      <c r="M12" s="19"/>
      <c r="N12" s="19"/>
      <c r="O12" s="36"/>
      <c r="P12" s="19"/>
      <c r="Q12" s="19"/>
      <c r="R12" s="11"/>
      <c r="S12" s="11"/>
      <c r="T12" s="19"/>
      <c r="U12" s="10"/>
      <c r="V12" s="19"/>
      <c r="W12" s="19"/>
      <c r="X12" s="19"/>
      <c r="Y12" s="19"/>
      <c r="Z12" s="19"/>
      <c r="AA12" s="19"/>
      <c r="AB12" s="11"/>
      <c r="AC12" s="11"/>
      <c r="AD12" s="19"/>
      <c r="AE12" s="11"/>
    </row>
    <row r="13" spans="1:32" s="2" customFormat="1" ht="354" customHeight="1" x14ac:dyDescent="0.25">
      <c r="A13" s="49" t="s">
        <v>40</v>
      </c>
      <c r="B13" s="51">
        <v>277147.5</v>
      </c>
      <c r="C13" s="19">
        <v>270411.75</v>
      </c>
      <c r="D13" s="19" t="s">
        <v>52</v>
      </c>
      <c r="E13" s="35" t="s">
        <v>18</v>
      </c>
      <c r="F13" s="11"/>
      <c r="G13" s="33"/>
      <c r="H13" s="33"/>
      <c r="I13" s="33"/>
      <c r="J13" s="11"/>
      <c r="K13" s="11"/>
      <c r="L13" s="51">
        <v>868652.6</v>
      </c>
      <c r="M13" s="19">
        <v>750269.35</v>
      </c>
      <c r="N13" s="19" t="s">
        <v>45</v>
      </c>
      <c r="O13" s="35" t="s">
        <v>18</v>
      </c>
      <c r="P13" s="19"/>
      <c r="Q13" s="23"/>
      <c r="R13" s="33"/>
      <c r="S13" s="37"/>
      <c r="T13" s="23"/>
      <c r="U13" s="11"/>
      <c r="V13" s="11"/>
      <c r="W13" s="19"/>
      <c r="X13" s="19"/>
      <c r="Y13" s="35"/>
      <c r="Z13" s="19"/>
      <c r="AA13" s="23"/>
      <c r="AB13" s="33"/>
      <c r="AC13" s="37"/>
      <c r="AD13" s="23"/>
      <c r="AE13" s="11"/>
      <c r="AF13" s="8"/>
    </row>
    <row r="14" spans="1:32" s="2" customFormat="1" ht="309" customHeight="1" x14ac:dyDescent="0.25">
      <c r="A14" s="49"/>
      <c r="B14" s="51"/>
      <c r="C14" s="19">
        <f>SUM(B13-C13)</f>
        <v>6735.75</v>
      </c>
      <c r="D14" s="19" t="s">
        <v>49</v>
      </c>
      <c r="E14" s="35" t="s">
        <v>46</v>
      </c>
      <c r="F14" s="19"/>
      <c r="G14" s="28"/>
      <c r="H14" s="28"/>
      <c r="I14" s="28"/>
      <c r="J14" s="10"/>
      <c r="K14" s="19"/>
      <c r="L14" s="51"/>
      <c r="M14" s="19">
        <v>6276.8270000000002</v>
      </c>
      <c r="N14" s="19" t="s">
        <v>48</v>
      </c>
      <c r="O14" s="35" t="s">
        <v>46</v>
      </c>
      <c r="P14" s="19">
        <v>112106.423</v>
      </c>
      <c r="Q14" s="23"/>
      <c r="R14" s="33"/>
      <c r="S14" s="37"/>
      <c r="T14" s="23"/>
      <c r="U14" s="10"/>
      <c r="V14" s="11"/>
      <c r="W14" s="23"/>
      <c r="X14" s="23"/>
      <c r="Y14" s="35"/>
      <c r="Z14" s="19"/>
      <c r="AA14" s="23"/>
      <c r="AB14" s="33"/>
      <c r="AC14" s="37"/>
      <c r="AD14" s="23"/>
      <c r="AE14" s="11"/>
      <c r="AF14" s="8"/>
    </row>
    <row r="15" spans="1:32" s="2" customFormat="1" ht="221.25" customHeight="1" x14ac:dyDescent="0.25">
      <c r="A15" s="18" t="s">
        <v>47</v>
      </c>
      <c r="B15" s="19">
        <v>0</v>
      </c>
      <c r="C15" s="19"/>
      <c r="D15" s="19"/>
      <c r="E15" s="36"/>
      <c r="F15" s="19">
        <v>0</v>
      </c>
      <c r="G15" s="28"/>
      <c r="H15" s="28"/>
      <c r="I15" s="28"/>
      <c r="J15" s="10"/>
      <c r="K15" s="10"/>
      <c r="L15" s="19">
        <v>0</v>
      </c>
      <c r="M15" s="23"/>
      <c r="N15" s="23"/>
      <c r="O15" s="29"/>
      <c r="P15" s="19">
        <v>0</v>
      </c>
      <c r="Q15" s="23"/>
      <c r="R15" s="37"/>
      <c r="S15" s="37"/>
      <c r="T15" s="23"/>
      <c r="U15" s="10"/>
      <c r="V15" s="19">
        <v>95381</v>
      </c>
      <c r="W15" s="23"/>
      <c r="X15" s="23"/>
      <c r="Y15" s="23"/>
      <c r="Z15" s="19">
        <v>95381</v>
      </c>
      <c r="AA15" s="23"/>
      <c r="AB15" s="37"/>
      <c r="AC15" s="37"/>
      <c r="AD15" s="23"/>
      <c r="AE15" s="11"/>
      <c r="AF15" s="8"/>
    </row>
    <row r="16" spans="1:32" s="2" customFormat="1" ht="386.25" customHeight="1" x14ac:dyDescent="0.25">
      <c r="A16" s="54" t="s">
        <v>26</v>
      </c>
      <c r="B16" s="57">
        <v>384907.6</v>
      </c>
      <c r="C16" s="45">
        <v>370132.25400000002</v>
      </c>
      <c r="D16" s="45" t="s">
        <v>67</v>
      </c>
      <c r="E16" s="46" t="s">
        <v>68</v>
      </c>
      <c r="F16" s="19"/>
      <c r="G16" s="28"/>
      <c r="H16" s="28"/>
      <c r="I16" s="28"/>
      <c r="J16" s="10"/>
      <c r="K16" s="57"/>
      <c r="L16" s="57">
        <v>384592.4</v>
      </c>
      <c r="M16" s="45">
        <v>282163.58299999998</v>
      </c>
      <c r="N16" s="45" t="s">
        <v>69</v>
      </c>
      <c r="O16" s="46" t="s">
        <v>68</v>
      </c>
      <c r="P16" s="48">
        <v>2159.65</v>
      </c>
      <c r="Q16" s="23"/>
      <c r="R16" s="33"/>
      <c r="S16" s="37"/>
      <c r="T16" s="19"/>
      <c r="U16" s="57" t="s">
        <v>76</v>
      </c>
      <c r="V16" s="19"/>
      <c r="W16" s="19"/>
      <c r="X16" s="19"/>
      <c r="Y16" s="35"/>
      <c r="Z16" s="19"/>
      <c r="AA16" s="23"/>
      <c r="AB16" s="33"/>
      <c r="AC16" s="37"/>
      <c r="AD16" s="23"/>
      <c r="AE16" s="11"/>
      <c r="AF16" s="8"/>
    </row>
    <row r="17" spans="1:32" s="2" customFormat="1" ht="386.25" customHeight="1" x14ac:dyDescent="0.25">
      <c r="A17" s="55"/>
      <c r="B17" s="58"/>
      <c r="C17" s="45">
        <v>6582.2039999999997</v>
      </c>
      <c r="D17" s="45" t="s">
        <v>59</v>
      </c>
      <c r="E17" s="46" t="s">
        <v>60</v>
      </c>
      <c r="F17" s="36"/>
      <c r="G17" s="28"/>
      <c r="H17" s="28"/>
      <c r="I17" s="28"/>
      <c r="J17" s="10"/>
      <c r="K17" s="58"/>
      <c r="L17" s="58"/>
      <c r="M17" s="45">
        <v>1097.5730000000001</v>
      </c>
      <c r="N17" s="45" t="s">
        <v>70</v>
      </c>
      <c r="O17" s="46" t="s">
        <v>71</v>
      </c>
      <c r="P17" s="48"/>
      <c r="Q17" s="23"/>
      <c r="R17" s="33"/>
      <c r="S17" s="37"/>
      <c r="T17" s="19"/>
      <c r="U17" s="58"/>
      <c r="V17" s="19"/>
      <c r="W17" s="19"/>
      <c r="X17" s="19"/>
      <c r="Y17" s="35"/>
      <c r="Z17" s="19"/>
      <c r="AA17" s="23"/>
      <c r="AB17" s="33"/>
      <c r="AC17" s="37"/>
      <c r="AD17" s="23"/>
      <c r="AE17" s="11"/>
      <c r="AF17" s="8"/>
    </row>
    <row r="18" spans="1:32" s="2" customFormat="1" ht="386.25" customHeight="1" x14ac:dyDescent="0.25">
      <c r="A18" s="55"/>
      <c r="B18" s="58"/>
      <c r="C18" s="45">
        <v>731.38599999999997</v>
      </c>
      <c r="D18" s="45" t="s">
        <v>61</v>
      </c>
      <c r="E18" s="46" t="s">
        <v>62</v>
      </c>
      <c r="F18" s="36"/>
      <c r="G18" s="28"/>
      <c r="H18" s="28"/>
      <c r="I18" s="28"/>
      <c r="J18" s="10"/>
      <c r="K18" s="58"/>
      <c r="L18" s="58"/>
      <c r="M18" s="45">
        <v>7718.0959999999995</v>
      </c>
      <c r="N18" s="45" t="s">
        <v>72</v>
      </c>
      <c r="O18" s="46" t="s">
        <v>73</v>
      </c>
      <c r="P18" s="48"/>
      <c r="Q18" s="23"/>
      <c r="R18" s="33"/>
      <c r="S18" s="37"/>
      <c r="T18" s="19"/>
      <c r="U18" s="58"/>
      <c r="V18" s="19"/>
      <c r="W18" s="19"/>
      <c r="X18" s="19"/>
      <c r="Y18" s="35"/>
      <c r="Z18" s="19"/>
      <c r="AA18" s="23"/>
      <c r="AB18" s="33"/>
      <c r="AC18" s="37"/>
      <c r="AD18" s="23"/>
      <c r="AE18" s="11"/>
      <c r="AF18" s="8"/>
    </row>
    <row r="19" spans="1:32" s="2" customFormat="1" ht="386.25" customHeight="1" x14ac:dyDescent="0.25">
      <c r="A19" s="56"/>
      <c r="B19" s="59"/>
      <c r="C19" s="45">
        <v>7461.7560000000003</v>
      </c>
      <c r="D19" s="45" t="s">
        <v>63</v>
      </c>
      <c r="E19" s="47" t="s">
        <v>64</v>
      </c>
      <c r="F19" s="36"/>
      <c r="G19" s="28"/>
      <c r="H19" s="28"/>
      <c r="I19" s="28"/>
      <c r="J19" s="10"/>
      <c r="K19" s="59"/>
      <c r="L19" s="59"/>
      <c r="M19" s="19"/>
      <c r="N19" s="19"/>
      <c r="O19" s="43"/>
      <c r="P19" s="48">
        <v>91453.498000000007</v>
      </c>
      <c r="Q19" s="23"/>
      <c r="R19" s="33"/>
      <c r="S19" s="37"/>
      <c r="T19" s="19"/>
      <c r="U19" s="59"/>
      <c r="V19" s="19"/>
      <c r="W19" s="19"/>
      <c r="X19" s="19"/>
      <c r="Y19" s="35"/>
      <c r="Z19" s="19"/>
      <c r="AA19" s="23"/>
      <c r="AB19" s="33"/>
      <c r="AC19" s="37"/>
      <c r="AD19" s="23"/>
      <c r="AE19" s="11"/>
      <c r="AF19" s="8"/>
    </row>
    <row r="20" spans="1:32" s="2" customFormat="1" ht="403.5" customHeight="1" x14ac:dyDescent="0.25">
      <c r="A20" s="49" t="s">
        <v>34</v>
      </c>
      <c r="B20" s="51">
        <v>808606.8</v>
      </c>
      <c r="C20" s="19">
        <v>800497.85400000005</v>
      </c>
      <c r="D20" s="19" t="s">
        <v>50</v>
      </c>
      <c r="E20" s="21" t="s">
        <v>35</v>
      </c>
      <c r="F20" s="36"/>
      <c r="G20" s="28"/>
      <c r="H20" s="28"/>
      <c r="I20" s="28"/>
      <c r="J20" s="10"/>
      <c r="K20" s="21"/>
      <c r="L20" s="51">
        <v>566618</v>
      </c>
      <c r="M20" s="19">
        <v>537501.71600000001</v>
      </c>
      <c r="N20" s="19" t="s">
        <v>51</v>
      </c>
      <c r="O20" s="21" t="s">
        <v>35</v>
      </c>
      <c r="P20" s="19"/>
      <c r="Q20" s="23"/>
      <c r="R20" s="33"/>
      <c r="S20" s="37"/>
      <c r="T20" s="23"/>
      <c r="U20" s="19"/>
      <c r="V20" s="19"/>
      <c r="W20" s="19"/>
      <c r="X20" s="19"/>
      <c r="Y20" s="35"/>
      <c r="Z20" s="19"/>
      <c r="AA20" s="23"/>
      <c r="AB20" s="33"/>
      <c r="AC20" s="37"/>
      <c r="AD20" s="23"/>
      <c r="AE20" s="11"/>
      <c r="AF20" s="8"/>
    </row>
    <row r="21" spans="1:32" s="2" customFormat="1" ht="315" customHeight="1" x14ac:dyDescent="0.25">
      <c r="A21" s="50"/>
      <c r="B21" s="50"/>
      <c r="C21" s="19">
        <v>791.47500000000002</v>
      </c>
      <c r="D21" s="19" t="s">
        <v>36</v>
      </c>
      <c r="E21" s="21" t="s">
        <v>37</v>
      </c>
      <c r="F21" s="36"/>
      <c r="G21" s="28"/>
      <c r="H21" s="28"/>
      <c r="I21" s="28"/>
      <c r="J21" s="10"/>
      <c r="K21" s="10"/>
      <c r="L21" s="50"/>
      <c r="M21" s="19">
        <v>791.47500000000002</v>
      </c>
      <c r="N21" s="19" t="s">
        <v>54</v>
      </c>
      <c r="O21" s="21" t="s">
        <v>37</v>
      </c>
      <c r="P21" s="19"/>
      <c r="Q21" s="23"/>
      <c r="R21" s="33"/>
      <c r="S21" s="37"/>
      <c r="T21" s="23"/>
      <c r="U21" s="19"/>
      <c r="V21" s="19"/>
      <c r="W21" s="19"/>
      <c r="X21" s="19"/>
      <c r="Y21" s="35"/>
      <c r="Z21" s="19"/>
      <c r="AA21" s="23"/>
      <c r="AB21" s="33"/>
      <c r="AC21" s="37"/>
      <c r="AD21" s="23"/>
      <c r="AE21" s="11"/>
      <c r="AF21" s="8"/>
    </row>
    <row r="22" spans="1:32" s="2" customFormat="1" ht="303.75" customHeight="1" x14ac:dyDescent="0.25">
      <c r="A22" s="50"/>
      <c r="B22" s="50"/>
      <c r="C22" s="19">
        <v>7317.4709999999995</v>
      </c>
      <c r="D22" s="19" t="s">
        <v>38</v>
      </c>
      <c r="E22" s="21" t="s">
        <v>39</v>
      </c>
      <c r="F22" s="36"/>
      <c r="G22" s="28"/>
      <c r="H22" s="28"/>
      <c r="I22" s="28"/>
      <c r="J22" s="10"/>
      <c r="K22" s="10"/>
      <c r="L22" s="50"/>
      <c r="M22" s="19">
        <v>7630.08</v>
      </c>
      <c r="N22" s="19" t="s">
        <v>55</v>
      </c>
      <c r="O22" s="21" t="s">
        <v>39</v>
      </c>
      <c r="P22" s="19"/>
      <c r="Q22" s="23"/>
      <c r="R22" s="33"/>
      <c r="S22" s="37"/>
      <c r="T22" s="19">
        <v>20694.728999999999</v>
      </c>
      <c r="U22" s="36" t="s">
        <v>42</v>
      </c>
      <c r="V22" s="19"/>
      <c r="W22" s="19"/>
      <c r="X22" s="19"/>
      <c r="Y22" s="35"/>
      <c r="Z22" s="19"/>
      <c r="AA22" s="23"/>
      <c r="AB22" s="33"/>
      <c r="AC22" s="37"/>
      <c r="AD22" s="23"/>
      <c r="AE22" s="11"/>
      <c r="AF22" s="8"/>
    </row>
    <row r="23" spans="1:32" ht="409.6" customHeight="1" x14ac:dyDescent="0.25">
      <c r="A23" s="18" t="s">
        <v>41</v>
      </c>
      <c r="B23" s="19">
        <v>233000</v>
      </c>
      <c r="C23" s="19">
        <v>233000</v>
      </c>
      <c r="D23" s="19" t="s">
        <v>58</v>
      </c>
      <c r="E23" s="21" t="s">
        <v>57</v>
      </c>
      <c r="F23" s="19">
        <v>0</v>
      </c>
      <c r="G23" s="19"/>
      <c r="H23" s="33"/>
      <c r="I23" s="21"/>
      <c r="J23" s="36"/>
      <c r="K23" s="19"/>
      <c r="L23" s="19">
        <v>688264.9</v>
      </c>
      <c r="M23" s="19">
        <v>182304.1</v>
      </c>
      <c r="N23" s="19" t="s">
        <v>56</v>
      </c>
      <c r="O23" s="21" t="s">
        <v>57</v>
      </c>
      <c r="P23" s="19">
        <f>L23-M23</f>
        <v>505960.80000000005</v>
      </c>
      <c r="Q23" s="19"/>
      <c r="R23" s="33"/>
      <c r="S23" s="19"/>
      <c r="T23" s="19"/>
      <c r="U23" s="19" t="s">
        <v>74</v>
      </c>
      <c r="V23" s="19">
        <v>580038.1</v>
      </c>
      <c r="W23" s="19"/>
      <c r="X23" s="19"/>
      <c r="Y23" s="19"/>
      <c r="Z23" s="19">
        <v>580038.1</v>
      </c>
      <c r="AA23" s="19"/>
      <c r="AB23" s="33"/>
      <c r="AC23" s="19"/>
      <c r="AD23" s="19"/>
      <c r="AE23" s="19" t="s">
        <v>75</v>
      </c>
    </row>
    <row r="24" spans="1:32" ht="187.5" customHeight="1" x14ac:dyDescent="0.25">
      <c r="A24" s="18" t="s">
        <v>44</v>
      </c>
      <c r="B24" s="19">
        <v>0</v>
      </c>
      <c r="C24" s="19"/>
      <c r="D24" s="19"/>
      <c r="E24" s="36"/>
      <c r="F24" s="36"/>
      <c r="G24" s="36"/>
      <c r="H24" s="36"/>
      <c r="I24" s="36"/>
      <c r="J24" s="36"/>
      <c r="K24" s="36"/>
      <c r="L24" s="19">
        <v>360572.5</v>
      </c>
      <c r="M24" s="19"/>
      <c r="N24" s="19"/>
      <c r="O24" s="36"/>
      <c r="P24" s="19">
        <v>360572.5</v>
      </c>
      <c r="Q24" s="19"/>
      <c r="R24" s="33" t="s">
        <v>66</v>
      </c>
      <c r="S24" s="19"/>
      <c r="T24" s="19"/>
      <c r="U24" s="19" t="s">
        <v>65</v>
      </c>
      <c r="V24" s="19">
        <v>403521.9</v>
      </c>
      <c r="W24" s="19"/>
      <c r="X24" s="19"/>
      <c r="Y24" s="19"/>
      <c r="Z24" s="19">
        <v>403521.9</v>
      </c>
      <c r="AA24" s="19"/>
      <c r="AB24" s="33" t="s">
        <v>66</v>
      </c>
      <c r="AC24" s="19"/>
      <c r="AD24" s="19"/>
      <c r="AE24" s="19" t="s">
        <v>65</v>
      </c>
    </row>
    <row r="25" spans="1:32" x14ac:dyDescent="0.25">
      <c r="A25" s="41"/>
      <c r="B25" s="42"/>
      <c r="C25" s="42"/>
      <c r="D25" s="42"/>
      <c r="E25" s="41"/>
      <c r="F25" s="41"/>
      <c r="G25" s="41"/>
      <c r="H25" s="41"/>
      <c r="I25" s="41"/>
      <c r="J25" s="41"/>
      <c r="K25" s="41"/>
      <c r="L25" s="42"/>
      <c r="M25" s="42"/>
      <c r="N25" s="42"/>
      <c r="O25" s="41"/>
      <c r="P25" s="42"/>
      <c r="Q25" s="42"/>
      <c r="R25" s="42"/>
      <c r="S25" s="42"/>
      <c r="T25" s="42"/>
      <c r="U25" s="41"/>
      <c r="V25" s="42"/>
      <c r="W25" s="42"/>
      <c r="X25" s="42"/>
      <c r="Y25" s="42"/>
      <c r="Z25" s="42"/>
      <c r="AA25" s="42"/>
      <c r="AB25" s="42"/>
      <c r="AC25" s="42"/>
      <c r="AD25" s="42"/>
    </row>
    <row r="26" spans="1:32" x14ac:dyDescent="0.25">
      <c r="A26" s="38"/>
      <c r="B26" s="39"/>
      <c r="C26" s="39"/>
      <c r="D26" s="39"/>
      <c r="E26" s="38"/>
      <c r="F26" s="38"/>
      <c r="G26" s="38"/>
      <c r="H26" s="38"/>
      <c r="I26" s="40"/>
      <c r="J26" s="38"/>
      <c r="K26" s="38"/>
      <c r="L26" s="39"/>
      <c r="M26" s="39"/>
      <c r="N26" s="39"/>
      <c r="O26" s="38"/>
      <c r="P26" s="39"/>
      <c r="Q26" s="39"/>
      <c r="R26" s="39"/>
      <c r="S26" s="39"/>
      <c r="T26" s="39"/>
      <c r="U26" s="38"/>
      <c r="V26" s="39"/>
      <c r="W26" s="39"/>
      <c r="X26" s="39"/>
      <c r="Y26" s="39"/>
      <c r="Z26" s="39"/>
      <c r="AA26" s="39"/>
      <c r="AB26" s="39"/>
      <c r="AC26" s="39"/>
      <c r="AD26" s="39"/>
    </row>
    <row r="35" spans="4:4" x14ac:dyDescent="0.25">
      <c r="D35" s="44"/>
    </row>
  </sheetData>
  <mergeCells count="35">
    <mergeCell ref="U16:U19"/>
    <mergeCell ref="V3:AE3"/>
    <mergeCell ref="V4:V5"/>
    <mergeCell ref="W4:Y4"/>
    <mergeCell ref="Z4:AD4"/>
    <mergeCell ref="AE4:AE5"/>
    <mergeCell ref="V2:AE2"/>
    <mergeCell ref="A1:AE1"/>
    <mergeCell ref="L13:L14"/>
    <mergeCell ref="L4:L5"/>
    <mergeCell ref="B3:K3"/>
    <mergeCell ref="B4:B5"/>
    <mergeCell ref="C4:E4"/>
    <mergeCell ref="L2:U2"/>
    <mergeCell ref="L3:U3"/>
    <mergeCell ref="M4:O4"/>
    <mergeCell ref="P4:T4"/>
    <mergeCell ref="U4:U5"/>
    <mergeCell ref="F4:J4"/>
    <mergeCell ref="K4:K5"/>
    <mergeCell ref="B8:B9"/>
    <mergeCell ref="B2:K2"/>
    <mergeCell ref="A20:A22"/>
    <mergeCell ref="B20:B22"/>
    <mergeCell ref="L20:L22"/>
    <mergeCell ref="A8:A9"/>
    <mergeCell ref="A2:A5"/>
    <mergeCell ref="A13:A14"/>
    <mergeCell ref="A10:A12"/>
    <mergeCell ref="B10:B12"/>
    <mergeCell ref="B13:B14"/>
    <mergeCell ref="A16:A19"/>
    <mergeCell ref="B16:B19"/>
    <mergeCell ref="K16:K19"/>
    <mergeCell ref="L16:L19"/>
  </mergeCells>
  <phoneticPr fontId="4" type="noConversion"/>
  <hyperlinks>
    <hyperlink ref="E9" r:id="rId1" xr:uid="{00000000-0004-0000-0000-000000000000}"/>
    <hyperlink ref="E8" r:id="rId2" xr:uid="{00000000-0004-0000-0000-000002000000}"/>
    <hyperlink ref="E20" r:id="rId3" xr:uid="{ADD9B087-C320-48B6-A965-84167A3A4EFA}"/>
    <hyperlink ref="E22" r:id="rId4" xr:uid="{FD98C6D4-90CA-4093-A137-CF73AB19FE31}"/>
    <hyperlink ref="O22" r:id="rId5" xr:uid="{69BF31D3-A33B-406E-8046-4E6D4626FC16}"/>
    <hyperlink ref="O20" r:id="rId6" xr:uid="{ED2F056B-F56C-4469-AEC6-F0B645C4ABD8}"/>
    <hyperlink ref="E10" display="https://zakupki.gov.ru/epz/order/extendedsearch/results.html?searchString=+233054201850505420100100160014221414&amp;morphology=on&amp;search-filter=%D0%94%D0%B0%D1%82%D0%B5+%D1%80%D0%B0%D0%B7%D0%BC%D0%B5%D1%89%D0%B5%D0%BD%D0%B8%D1%8F&amp;pageNumber=1&amp;sortDirection=fa" xr:uid="{3F3F6A57-3500-48C4-AD74-D1A762D7EBEE}"/>
    <hyperlink ref="E14" r:id="rId7" xr:uid="{EF98DA92-EDA2-454C-907E-85DA9C0788AD}"/>
    <hyperlink ref="O14" r:id="rId8" xr:uid="{5784B706-83FD-40BC-8FDB-115897CD5603}"/>
    <hyperlink ref="E17" r:id="rId9" xr:uid="{FB07028F-564C-4BEA-8D17-3B078F2F8512}"/>
    <hyperlink ref="E18" r:id="rId10" xr:uid="{3C05418E-180D-4D52-A488-F36D8BB06C80}"/>
    <hyperlink ref="E16" r:id="rId11" xr:uid="{342C7283-DC4B-4CEE-B91D-6AF8A8A6A510}"/>
    <hyperlink ref="E12" r:id="rId12" xr:uid="{2CA6A3EA-65C1-403F-83BB-5E63B12D98C5}"/>
  </hyperlinks>
  <printOptions horizontalCentered="1"/>
  <pageMargins left="0.19685039370078741" right="0.19685039370078741" top="0.15748031496062992" bottom="0.15748031496062992" header="0.11811023622047245" footer="0.11811023622047245"/>
  <pageSetup paperSize="8" scale="14" fitToHeight="0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23.06.2025</vt:lpstr>
      <vt:lpstr>'на 23.06.2025'!Заголовки_для_печати</vt:lpstr>
      <vt:lpstr>'на 23.06.2025'!Область_печати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Битиева Залина Руслановна</dc:creator>
  <cp:lastModifiedBy>Гаджиева Наида Хайрудиновна</cp:lastModifiedBy>
  <cp:lastPrinted>2025-08-04T07:26:03Z</cp:lastPrinted>
  <dcterms:created xsi:type="dcterms:W3CDTF">2021-02-02T12:38:32Z</dcterms:created>
  <dcterms:modified xsi:type="dcterms:W3CDTF">2025-08-04T08:04:38Z</dcterms:modified>
</cp:coreProperties>
</file>