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TOR-SRV\Mail\2.Макроэкономического анализа и прогнозирования\4.Отдел социальной сферы\1.Общая\02._ПОТРЕБНОСТЬ\2024 год\1. Отчеты по прогнозу 2024-2035\от ОИВ  2024-35\1. Для свода\Итоги акт\Новые правки после соглашения\"/>
    </mc:Choice>
  </mc:AlternateContent>
  <xr:revisionPtr revIDLastSave="0" documentId="8_{FBC74FA6-AFAC-4122-9488-2E13661031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СПО" sheetId="4" r:id="rId1"/>
    <sheet name="000 Агентство предприн СПО" sheetId="19" r:id="rId2"/>
    <sheet name="1. Минобр СПО" sheetId="9" r:id="rId3"/>
    <sheet name="2. Минздрав СПО" sheetId="10" r:id="rId4"/>
    <sheet name="3. Минсельхоз СПО" sheetId="11" r:id="rId5"/>
    <sheet name="4. Минтранс СПО" sheetId="12" r:id="rId6"/>
    <sheet name="5. Минтуризм СПО" sheetId="13" r:id="rId7"/>
    <sheet name="6. Минцифры СПО" sheetId="14" r:id="rId8"/>
    <sheet name="7. Минпром СПО" sheetId="15" r:id="rId9"/>
    <sheet name="8. Минстрой СПО" sheetId="16" r:id="rId10"/>
    <sheet name="9. Минкульт СПО" sheetId="17" r:id="rId11"/>
    <sheet name="10. Минимущ СПО" sheetId="18" r:id="rId12"/>
    <sheet name="12. Комитет ветерин СПО" sheetId="20" r:id="rId13"/>
    <sheet name="13. Дагвино СПО" sheetId="21" r:id="rId14"/>
    <sheet name="14. ГЖИ РД СПО" sheetId="22" r:id="rId15"/>
  </sheets>
  <externalReferences>
    <externalReference r:id="rId16"/>
  </externalReferences>
  <definedNames>
    <definedName name="_xlnm._FilterDatabase" localSheetId="2" hidden="1">'1. Минобр СПО'!$D$175:$O$196</definedName>
    <definedName name="_xlnm._FilterDatabase" localSheetId="11" hidden="1">'10. Минимущ СПО'!$D$175:$O$196</definedName>
    <definedName name="_xlnm._FilterDatabase" localSheetId="12" hidden="1">'12. Комитет ветерин СПО'!$D$175:$O$196</definedName>
    <definedName name="_xlnm._FilterDatabase" localSheetId="13" hidden="1">'13. Дагвино СПО'!$D$175:$O$195</definedName>
    <definedName name="_xlnm._FilterDatabase" localSheetId="14" hidden="1">'14. ГЖИ РД СПО'!$D$175:$O$196</definedName>
    <definedName name="_xlnm._FilterDatabase" localSheetId="4" hidden="1">'3. Минсельхоз СПО'!$D$175:$O$197</definedName>
    <definedName name="_xlnm._FilterDatabase" localSheetId="5" hidden="1">'4. Минтранс СПО'!#REF!</definedName>
    <definedName name="_xlnm._FilterDatabase" localSheetId="6" hidden="1">'5. Минтуризм СПО'!#REF!</definedName>
    <definedName name="_xlnm._FilterDatabase" localSheetId="8" hidden="1">'7. Минпром СПО'!$A$3:$J$236</definedName>
    <definedName name="_xlnm._FilterDatabase" localSheetId="9" hidden="1">'8. Минстрой СПО'!#REF!</definedName>
    <definedName name="_xlnm._FilterDatabase" localSheetId="10" hidden="1">'9. Минкульт СПО'!$D$175:$O$196</definedName>
    <definedName name="_xlnm._FilterDatabase" localSheetId="0" hidden="1">СПО!$A$5:$Q$418</definedName>
    <definedName name="sub_100000" localSheetId="3">'2. Минздрав СПО'!#REF!</definedName>
    <definedName name="sub_100203" localSheetId="3">'2. Минздрав СПО'!#REF!</definedName>
    <definedName name="sub_1005" localSheetId="3">'2. Минздрав СПО'!#REF!</definedName>
    <definedName name="sub_10201" localSheetId="3">'2. Минздрав СПО'!#REF!</definedName>
    <definedName name="sub_150104" localSheetId="3">'2. Минздрав СПО'!#REF!</definedName>
    <definedName name="sub_180109" localSheetId="3">'2. Минздрав СПО'!#REF!</definedName>
    <definedName name="sub_2002" localSheetId="3">'2. Минздрав СПО'!#REF!</definedName>
    <definedName name="sub_20380000" localSheetId="3">'2. Минздрав СПО'!#REF!</definedName>
    <definedName name="sub_380201" localSheetId="3">'2. Минздрав СПО'!#REF!</definedName>
    <definedName name="sub_8004" localSheetId="3">'2. Минздрав СПО'!#REF!</definedName>
    <definedName name="sub_80207" localSheetId="3">'2. Минздрав СПО'!#REF!</definedName>
    <definedName name="z1100_158_03" localSheetId="3">'2. Минздрав СПО'!#REF!</definedName>
    <definedName name="z1100_158_04" localSheetId="3">'2. Минздрав СПО'!#REF!</definedName>
    <definedName name="z1100_164_03" localSheetId="3">'2. Минздрав СПО'!#REF!</definedName>
    <definedName name="z1100_164_04" localSheetId="3">'2. Минздрав СПО'!#REF!</definedName>
    <definedName name="z1100_173_03" localSheetId="3">'2. Минздрав СПО'!#REF!</definedName>
    <definedName name="z1100_173_04" localSheetId="3">'2. Минздрав СПО'!#REF!</definedName>
    <definedName name="z1100_177_03" localSheetId="3">'2. Минздрав СПО'!#REF!</definedName>
    <definedName name="z1100_177_04" localSheetId="3">'2. Минздрав СПО'!#REF!</definedName>
    <definedName name="z1100_189_03" localSheetId="3">'2. Минздрав СПО'!#REF!</definedName>
    <definedName name="z1100_189_04" localSheetId="3">'2. Минздрав СПО'!#REF!</definedName>
    <definedName name="z1100_204_03" localSheetId="3">'2. Минздрав СПО'!#REF!</definedName>
    <definedName name="z1100_204_04" localSheetId="3">'2. Минздрав СПО'!#REF!</definedName>
    <definedName name="z1100_214_03" localSheetId="3">'2. Минздрав СПО'!#REF!</definedName>
    <definedName name="z1100_214_04" localSheetId="3">'2. Минздрав СПО'!#REF!</definedName>
    <definedName name="_xlnm.Print_Titles" localSheetId="0">СПО!$3:$5</definedName>
    <definedName name="_xlnm.Print_Area" localSheetId="4">'3. Минсельхоз СПО'!$A$1:$O$363</definedName>
    <definedName name="_xlnm.Print_Area" localSheetId="0">СПО!$A$1:$P$418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9" i="4" l="1"/>
  <c r="F349" i="4"/>
  <c r="G349" i="4"/>
  <c r="H349" i="4"/>
  <c r="I349" i="4"/>
  <c r="J349" i="4"/>
  <c r="K349" i="4"/>
  <c r="L349" i="4"/>
  <c r="M349" i="4"/>
  <c r="N349" i="4"/>
  <c r="O349" i="4"/>
  <c r="D349" i="4"/>
  <c r="D343" i="4" l="1"/>
  <c r="D223" i="4"/>
  <c r="D342" i="4"/>
  <c r="E295" i="4" l="1"/>
  <c r="F295" i="4"/>
  <c r="G295" i="4"/>
  <c r="H295" i="4"/>
  <c r="I295" i="4"/>
  <c r="J295" i="4"/>
  <c r="K295" i="4"/>
  <c r="L295" i="4"/>
  <c r="M295" i="4"/>
  <c r="N295" i="4"/>
  <c r="O295" i="4"/>
  <c r="P295" i="4"/>
  <c r="D295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D217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D201" i="4"/>
  <c r="E161" i="4" l="1"/>
  <c r="F161" i="4"/>
  <c r="G161" i="4"/>
  <c r="H161" i="4"/>
  <c r="I161" i="4"/>
  <c r="J161" i="4"/>
  <c r="K161" i="4"/>
  <c r="L161" i="4"/>
  <c r="M161" i="4"/>
  <c r="N161" i="4"/>
  <c r="O161" i="4"/>
  <c r="P161" i="4"/>
  <c r="D161" i="4"/>
  <c r="E235" i="4" l="1"/>
  <c r="F235" i="4"/>
  <c r="G235" i="4"/>
  <c r="H235" i="4"/>
  <c r="I235" i="4"/>
  <c r="J235" i="4"/>
  <c r="K235" i="4"/>
  <c r="L235" i="4"/>
  <c r="M235" i="4"/>
  <c r="N235" i="4"/>
  <c r="O235" i="4"/>
  <c r="P235" i="4"/>
  <c r="D235" i="4"/>
  <c r="D367" i="4" l="1"/>
  <c r="E320" i="4"/>
  <c r="F320" i="4"/>
  <c r="G320" i="4"/>
  <c r="H320" i="4"/>
  <c r="I320" i="4"/>
  <c r="J320" i="4"/>
  <c r="K320" i="4"/>
  <c r="L320" i="4"/>
  <c r="M320" i="4"/>
  <c r="N320" i="4"/>
  <c r="O320" i="4"/>
  <c r="P320" i="4"/>
  <c r="D325" i="4"/>
  <c r="D320" i="4"/>
  <c r="D237" i="4"/>
  <c r="D319" i="4" l="1"/>
  <c r="E367" i="4"/>
  <c r="F367" i="4"/>
  <c r="G367" i="4"/>
  <c r="H367" i="4"/>
  <c r="I367" i="4"/>
  <c r="J367" i="4"/>
  <c r="K367" i="4"/>
  <c r="L367" i="4"/>
  <c r="M367" i="4"/>
  <c r="N367" i="4"/>
  <c r="O367" i="4"/>
  <c r="P367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D355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P349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E329" i="4"/>
  <c r="F329" i="4"/>
  <c r="F328" i="4" s="1"/>
  <c r="G329" i="4"/>
  <c r="H329" i="4"/>
  <c r="H328" i="4" s="1"/>
  <c r="I329" i="4"/>
  <c r="J329" i="4"/>
  <c r="J328" i="4" s="1"/>
  <c r="K329" i="4"/>
  <c r="K328" i="4" s="1"/>
  <c r="L329" i="4"/>
  <c r="L328" i="4" s="1"/>
  <c r="M329" i="4"/>
  <c r="N329" i="4"/>
  <c r="O329" i="4"/>
  <c r="P329" i="4"/>
  <c r="P328" i="4" s="1"/>
  <c r="D329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D314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D310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D308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D306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D301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D297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D293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D285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D27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D267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D261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D252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E230" i="4"/>
  <c r="E229" i="4" s="1"/>
  <c r="F230" i="4"/>
  <c r="F229" i="4" s="1"/>
  <c r="G230" i="4"/>
  <c r="G229" i="4" s="1"/>
  <c r="H230" i="4"/>
  <c r="H229" i="4" s="1"/>
  <c r="I230" i="4"/>
  <c r="I229" i="4" s="1"/>
  <c r="J230" i="4"/>
  <c r="J229" i="4" s="1"/>
  <c r="K230" i="4"/>
  <c r="K229" i="4" s="1"/>
  <c r="L230" i="4"/>
  <c r="L229" i="4" s="1"/>
  <c r="M230" i="4"/>
  <c r="M229" i="4" s="1"/>
  <c r="N230" i="4"/>
  <c r="N229" i="4" s="1"/>
  <c r="O230" i="4"/>
  <c r="O229" i="4" s="1"/>
  <c r="P230" i="4"/>
  <c r="P229" i="4" s="1"/>
  <c r="D230" i="4"/>
  <c r="D229" i="4" s="1"/>
  <c r="E223" i="4"/>
  <c r="F223" i="4"/>
  <c r="G223" i="4"/>
  <c r="H223" i="4"/>
  <c r="I223" i="4"/>
  <c r="J223" i="4"/>
  <c r="K223" i="4"/>
  <c r="L223" i="4"/>
  <c r="M223" i="4"/>
  <c r="N223" i="4"/>
  <c r="O223" i="4"/>
  <c r="P223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D225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D200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D191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D167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D154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D106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D100" i="4"/>
  <c r="E92" i="4"/>
  <c r="F92" i="4"/>
  <c r="G92" i="4"/>
  <c r="H92" i="4"/>
  <c r="I92" i="4"/>
  <c r="J92" i="4"/>
  <c r="K92" i="4"/>
  <c r="L92" i="4"/>
  <c r="M92" i="4"/>
  <c r="N92" i="4"/>
  <c r="O92" i="4"/>
  <c r="P92" i="4"/>
  <c r="D92" i="4"/>
  <c r="E87" i="4"/>
  <c r="F87" i="4"/>
  <c r="G87" i="4"/>
  <c r="H87" i="4"/>
  <c r="I87" i="4"/>
  <c r="J87" i="4"/>
  <c r="K87" i="4"/>
  <c r="L87" i="4"/>
  <c r="M87" i="4"/>
  <c r="N87" i="4"/>
  <c r="O87" i="4"/>
  <c r="P87" i="4"/>
  <c r="D87" i="4"/>
  <c r="E9" i="4"/>
  <c r="F9" i="4"/>
  <c r="G9" i="4"/>
  <c r="H9" i="4"/>
  <c r="I9" i="4"/>
  <c r="J9" i="4"/>
  <c r="K9" i="4"/>
  <c r="L9" i="4"/>
  <c r="M9" i="4"/>
  <c r="N9" i="4"/>
  <c r="O9" i="4"/>
  <c r="P9" i="4"/>
  <c r="D9" i="4"/>
  <c r="E8" i="4" l="1"/>
  <c r="O328" i="4"/>
  <c r="G328" i="4"/>
  <c r="D8" i="4"/>
  <c r="K234" i="4"/>
  <c r="E234" i="4"/>
  <c r="D234" i="4"/>
  <c r="O234" i="4"/>
  <c r="I234" i="4"/>
  <c r="P234" i="4"/>
  <c r="N234" i="4"/>
  <c r="H234" i="4"/>
  <c r="J234" i="4"/>
  <c r="M234" i="4"/>
  <c r="G234" i="4"/>
  <c r="L234" i="4"/>
  <c r="F234" i="4"/>
  <c r="M328" i="4"/>
  <c r="I328" i="4"/>
  <c r="E328" i="4"/>
  <c r="N328" i="4"/>
  <c r="L341" i="4"/>
  <c r="F341" i="4"/>
  <c r="O341" i="4"/>
  <c r="I341" i="4"/>
  <c r="P341" i="4"/>
  <c r="J341" i="4"/>
  <c r="N341" i="4"/>
  <c r="H341" i="4"/>
  <c r="K341" i="4"/>
  <c r="E341" i="4"/>
  <c r="M341" i="4"/>
  <c r="G341" i="4"/>
  <c r="O222" i="4"/>
  <c r="I222" i="4"/>
  <c r="J222" i="4"/>
  <c r="N222" i="4"/>
  <c r="H222" i="4"/>
  <c r="L222" i="4"/>
  <c r="F222" i="4"/>
  <c r="E222" i="4"/>
  <c r="M8" i="4"/>
  <c r="P222" i="4"/>
  <c r="G8" i="4"/>
  <c r="P8" i="4"/>
  <c r="O8" i="4"/>
  <c r="I8" i="4"/>
  <c r="F8" i="4"/>
  <c r="J8" i="4"/>
  <c r="N8" i="4"/>
  <c r="H8" i="4"/>
  <c r="L8" i="4"/>
  <c r="K8" i="4"/>
  <c r="K222" i="4"/>
  <c r="M222" i="4"/>
  <c r="G222" i="4"/>
  <c r="D222" i="4"/>
  <c r="P7" i="4" l="1"/>
  <c r="O7" i="4"/>
  <c r="N7" i="4"/>
  <c r="J7" i="4"/>
  <c r="H7" i="4"/>
  <c r="D7" i="4"/>
  <c r="E7" i="4"/>
  <c r="I7" i="4"/>
  <c r="F7" i="4"/>
  <c r="K7" i="4"/>
  <c r="M7" i="4"/>
  <c r="G7" i="4"/>
  <c r="L7" i="4"/>
  <c r="D352" i="4"/>
  <c r="P416" i="4" l="1"/>
  <c r="P406" i="4"/>
  <c r="P395" i="4"/>
  <c r="P380" i="4"/>
  <c r="P387" i="4"/>
  <c r="P382" i="4"/>
  <c r="P376" i="4"/>
  <c r="P374" i="4"/>
  <c r="P319" i="4"/>
  <c r="P379" i="4" l="1"/>
  <c r="P366" i="4"/>
  <c r="P233" i="4" l="1"/>
  <c r="P6" i="4" s="1"/>
  <c r="D209" i="19"/>
  <c r="E416" i="4" l="1"/>
  <c r="F416" i="4"/>
  <c r="G416" i="4"/>
  <c r="H416" i="4"/>
  <c r="I416" i="4"/>
  <c r="J416" i="4"/>
  <c r="K416" i="4"/>
  <c r="L416" i="4"/>
  <c r="M416" i="4"/>
  <c r="N416" i="4"/>
  <c r="O416" i="4"/>
  <c r="D416" i="4"/>
  <c r="E406" i="4"/>
  <c r="F406" i="4"/>
  <c r="G406" i="4"/>
  <c r="H406" i="4"/>
  <c r="I406" i="4"/>
  <c r="J406" i="4"/>
  <c r="K406" i="4"/>
  <c r="L406" i="4"/>
  <c r="M406" i="4"/>
  <c r="N406" i="4"/>
  <c r="O406" i="4"/>
  <c r="D406" i="4"/>
  <c r="E395" i="4"/>
  <c r="F395" i="4"/>
  <c r="G395" i="4"/>
  <c r="H395" i="4"/>
  <c r="I395" i="4"/>
  <c r="J395" i="4"/>
  <c r="K395" i="4"/>
  <c r="L395" i="4"/>
  <c r="M395" i="4"/>
  <c r="N395" i="4"/>
  <c r="O395" i="4"/>
  <c r="D395" i="4"/>
  <c r="E387" i="4"/>
  <c r="F387" i="4"/>
  <c r="G387" i="4"/>
  <c r="H387" i="4"/>
  <c r="I387" i="4"/>
  <c r="J387" i="4"/>
  <c r="K387" i="4"/>
  <c r="L387" i="4"/>
  <c r="M387" i="4"/>
  <c r="N387" i="4"/>
  <c r="O387" i="4"/>
  <c r="D387" i="4"/>
  <c r="E382" i="4"/>
  <c r="F382" i="4"/>
  <c r="G382" i="4"/>
  <c r="H382" i="4"/>
  <c r="I382" i="4"/>
  <c r="J382" i="4"/>
  <c r="K382" i="4"/>
  <c r="L382" i="4"/>
  <c r="M382" i="4"/>
  <c r="N382" i="4"/>
  <c r="O382" i="4"/>
  <c r="D382" i="4"/>
  <c r="E380" i="4"/>
  <c r="F380" i="4"/>
  <c r="G380" i="4"/>
  <c r="H380" i="4"/>
  <c r="I380" i="4"/>
  <c r="J380" i="4"/>
  <c r="K380" i="4"/>
  <c r="K379" i="4" s="1"/>
  <c r="L380" i="4"/>
  <c r="L379" i="4" s="1"/>
  <c r="M380" i="4"/>
  <c r="M379" i="4" s="1"/>
  <c r="N380" i="4"/>
  <c r="N379" i="4" s="1"/>
  <c r="O380" i="4"/>
  <c r="D380" i="4"/>
  <c r="D379" i="4" s="1"/>
  <c r="E376" i="4"/>
  <c r="F376" i="4"/>
  <c r="G376" i="4"/>
  <c r="H376" i="4"/>
  <c r="I376" i="4"/>
  <c r="J376" i="4"/>
  <c r="K376" i="4"/>
  <c r="L376" i="4"/>
  <c r="M376" i="4"/>
  <c r="N376" i="4"/>
  <c r="O376" i="4"/>
  <c r="D376" i="4"/>
  <c r="E374" i="4"/>
  <c r="F374" i="4"/>
  <c r="G374" i="4"/>
  <c r="H374" i="4"/>
  <c r="I374" i="4"/>
  <c r="J374" i="4"/>
  <c r="K374" i="4"/>
  <c r="L374" i="4"/>
  <c r="M374" i="4"/>
  <c r="M366" i="4" s="1"/>
  <c r="N374" i="4"/>
  <c r="O374" i="4"/>
  <c r="O366" i="4" s="1"/>
  <c r="D374" i="4"/>
  <c r="D366" i="4" s="1"/>
  <c r="D341" i="4"/>
  <c r="D338" i="4"/>
  <c r="D328" i="4" s="1"/>
  <c r="E319" i="4"/>
  <c r="F319" i="4"/>
  <c r="G319" i="4"/>
  <c r="H319" i="4"/>
  <c r="I319" i="4"/>
  <c r="J319" i="4"/>
  <c r="K319" i="4"/>
  <c r="L319" i="4"/>
  <c r="M319" i="4"/>
  <c r="N319" i="4"/>
  <c r="O319" i="4"/>
  <c r="N366" i="4" l="1"/>
  <c r="L366" i="4"/>
  <c r="L233" i="4" s="1"/>
  <c r="L6" i="4" s="1"/>
  <c r="K366" i="4"/>
  <c r="I366" i="4"/>
  <c r="E366" i="4"/>
  <c r="F366" i="4"/>
  <c r="J366" i="4"/>
  <c r="H366" i="4"/>
  <c r="I379" i="4"/>
  <c r="F379" i="4"/>
  <c r="O379" i="4"/>
  <c r="O233" i="4" s="1"/>
  <c r="O6" i="4" s="1"/>
  <c r="G366" i="4"/>
  <c r="G379" i="4"/>
  <c r="H379" i="4"/>
  <c r="M233" i="4"/>
  <c r="M6" i="4" s="1"/>
  <c r="J379" i="4"/>
  <c r="E379" i="4"/>
  <c r="E233" i="4" s="1"/>
  <c r="E6" i="4" s="1"/>
  <c r="K233" i="4"/>
  <c r="K6" i="4" s="1"/>
  <c r="N233" i="4"/>
  <c r="N6" i="4" s="1"/>
  <c r="D233" i="4"/>
  <c r="D6" i="4" s="1"/>
  <c r="D27" i="19"/>
  <c r="E27" i="19"/>
  <c r="F27" i="19"/>
  <c r="G27" i="19"/>
  <c r="H27" i="19"/>
  <c r="I27" i="19"/>
  <c r="J27" i="19"/>
  <c r="K27" i="19"/>
  <c r="L27" i="19"/>
  <c r="M27" i="19"/>
  <c r="N27" i="19"/>
  <c r="O27" i="19"/>
  <c r="D30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D75" i="19"/>
  <c r="E75" i="19"/>
  <c r="F75" i="19"/>
  <c r="G75" i="19"/>
  <c r="H75" i="19"/>
  <c r="I75" i="19"/>
  <c r="J75" i="19"/>
  <c r="K75" i="19"/>
  <c r="L75" i="19"/>
  <c r="M75" i="19"/>
  <c r="N75" i="19"/>
  <c r="O75" i="19"/>
  <c r="D81" i="19"/>
  <c r="E81" i="19"/>
  <c r="F81" i="19"/>
  <c r="G81" i="19"/>
  <c r="H81" i="19"/>
  <c r="I81" i="19"/>
  <c r="J81" i="19"/>
  <c r="K81" i="19"/>
  <c r="L81" i="19"/>
  <c r="M81" i="19"/>
  <c r="N81" i="19"/>
  <c r="O81" i="19"/>
  <c r="O85" i="19"/>
  <c r="D87" i="19"/>
  <c r="E87" i="19"/>
  <c r="F87" i="19"/>
  <c r="G87" i="19"/>
  <c r="H87" i="19"/>
  <c r="I87" i="19"/>
  <c r="J87" i="19"/>
  <c r="K87" i="19"/>
  <c r="L87" i="19"/>
  <c r="M87" i="19"/>
  <c r="N87" i="19"/>
  <c r="O87" i="19"/>
  <c r="D97" i="19"/>
  <c r="E97" i="19"/>
  <c r="F97" i="19"/>
  <c r="G97" i="19"/>
  <c r="H97" i="19"/>
  <c r="I97" i="19"/>
  <c r="J97" i="19"/>
  <c r="K97" i="19"/>
  <c r="L97" i="19"/>
  <c r="M97" i="19"/>
  <c r="N97" i="19"/>
  <c r="O97" i="19"/>
  <c r="D109" i="19"/>
  <c r="E109" i="19"/>
  <c r="F109" i="19"/>
  <c r="G109" i="19"/>
  <c r="H109" i="19"/>
  <c r="I109" i="19"/>
  <c r="J109" i="19"/>
  <c r="K109" i="19"/>
  <c r="L109" i="19"/>
  <c r="M109" i="19"/>
  <c r="N109" i="19"/>
  <c r="O109" i="19"/>
  <c r="D119" i="19"/>
  <c r="E119" i="19"/>
  <c r="F119" i="19"/>
  <c r="G119" i="19"/>
  <c r="H119" i="19"/>
  <c r="I119" i="19"/>
  <c r="J119" i="19"/>
  <c r="K119" i="19"/>
  <c r="L119" i="19"/>
  <c r="M119" i="19"/>
  <c r="N119" i="19"/>
  <c r="O119" i="19"/>
  <c r="D124" i="19"/>
  <c r="E124" i="19"/>
  <c r="F124" i="19"/>
  <c r="G124" i="19"/>
  <c r="H124" i="19"/>
  <c r="I124" i="19"/>
  <c r="J124" i="19"/>
  <c r="K124" i="19"/>
  <c r="L124" i="19"/>
  <c r="M124" i="19"/>
  <c r="N124" i="19"/>
  <c r="O124" i="19"/>
  <c r="D136" i="19"/>
  <c r="E136" i="19"/>
  <c r="F136" i="19"/>
  <c r="G136" i="19"/>
  <c r="H136" i="19"/>
  <c r="I136" i="19"/>
  <c r="J136" i="19"/>
  <c r="K136" i="19"/>
  <c r="L136" i="19"/>
  <c r="M136" i="19"/>
  <c r="N136" i="19"/>
  <c r="O136" i="19"/>
  <c r="D182" i="19"/>
  <c r="E182" i="19"/>
  <c r="F182" i="19"/>
  <c r="G182" i="19"/>
  <c r="H182" i="19"/>
  <c r="I182" i="19"/>
  <c r="J182" i="19"/>
  <c r="K182" i="19"/>
  <c r="L182" i="19"/>
  <c r="M182" i="19"/>
  <c r="N182" i="19"/>
  <c r="O182" i="19"/>
  <c r="D189" i="19"/>
  <c r="E189" i="19"/>
  <c r="F189" i="19"/>
  <c r="G189" i="19"/>
  <c r="H189" i="19"/>
  <c r="I189" i="19"/>
  <c r="J189" i="19"/>
  <c r="K189" i="19"/>
  <c r="L189" i="19"/>
  <c r="M189" i="19"/>
  <c r="N189" i="19"/>
  <c r="E209" i="19"/>
  <c r="F209" i="19"/>
  <c r="G209" i="19"/>
  <c r="H209" i="19"/>
  <c r="I209" i="19"/>
  <c r="J209" i="19"/>
  <c r="K209" i="19"/>
  <c r="L209" i="19"/>
  <c r="M209" i="19"/>
  <c r="N209" i="19"/>
  <c r="D313" i="17"/>
  <c r="E313" i="17"/>
  <c r="F313" i="17"/>
  <c r="G313" i="17"/>
  <c r="H313" i="17"/>
  <c r="I313" i="17"/>
  <c r="J313" i="17"/>
  <c r="K313" i="17"/>
  <c r="L313" i="17"/>
  <c r="M313" i="17"/>
  <c r="N313" i="17"/>
  <c r="O313" i="17"/>
  <c r="D315" i="17"/>
  <c r="E315" i="17"/>
  <c r="F315" i="17"/>
  <c r="G315" i="17"/>
  <c r="H315" i="17"/>
  <c r="I315" i="17"/>
  <c r="J315" i="17"/>
  <c r="K315" i="17"/>
  <c r="L315" i="17"/>
  <c r="M315" i="17"/>
  <c r="N315" i="17"/>
  <c r="O315" i="17"/>
  <c r="D320" i="17"/>
  <c r="E320" i="17"/>
  <c r="F320" i="17"/>
  <c r="G320" i="17"/>
  <c r="H320" i="17"/>
  <c r="I320" i="17"/>
  <c r="J320" i="17"/>
  <c r="K320" i="17"/>
  <c r="L320" i="17"/>
  <c r="M320" i="17"/>
  <c r="N320" i="17"/>
  <c r="O320" i="17"/>
  <c r="D328" i="17"/>
  <c r="E328" i="17"/>
  <c r="F328" i="17"/>
  <c r="G328" i="17"/>
  <c r="H328" i="17"/>
  <c r="I328" i="17"/>
  <c r="J328" i="17"/>
  <c r="K328" i="17"/>
  <c r="L328" i="17"/>
  <c r="M328" i="17"/>
  <c r="N328" i="17"/>
  <c r="O328" i="17"/>
  <c r="D340" i="17"/>
  <c r="E340" i="17"/>
  <c r="F340" i="17"/>
  <c r="G340" i="17"/>
  <c r="H340" i="17"/>
  <c r="I340" i="17"/>
  <c r="J340" i="17"/>
  <c r="K340" i="17"/>
  <c r="L340" i="17"/>
  <c r="M340" i="17"/>
  <c r="N340" i="17"/>
  <c r="O340" i="17"/>
  <c r="D350" i="17"/>
  <c r="E350" i="17"/>
  <c r="F350" i="17"/>
  <c r="G350" i="17"/>
  <c r="H350" i="17"/>
  <c r="I350" i="17"/>
  <c r="J350" i="17"/>
  <c r="K350" i="17"/>
  <c r="L350" i="17"/>
  <c r="M350" i="17"/>
  <c r="N350" i="17"/>
  <c r="O350" i="17"/>
  <c r="D353" i="17"/>
  <c r="E353" i="17"/>
  <c r="F353" i="17"/>
  <c r="G353" i="17"/>
  <c r="H353" i="17"/>
  <c r="I353" i="17"/>
  <c r="J353" i="17"/>
  <c r="K353" i="17"/>
  <c r="L353" i="17"/>
  <c r="M353" i="17"/>
  <c r="N353" i="17"/>
  <c r="O353" i="17"/>
  <c r="D66" i="16"/>
  <c r="E66" i="16"/>
  <c r="E81" i="16" s="1"/>
  <c r="F66" i="16"/>
  <c r="F81" i="16" s="1"/>
  <c r="G66" i="16"/>
  <c r="G81" i="16" s="1"/>
  <c r="H66" i="16"/>
  <c r="H81" i="16" s="1"/>
  <c r="I66" i="16"/>
  <c r="I81" i="16" s="1"/>
  <c r="J66" i="16"/>
  <c r="J81" i="16" s="1"/>
  <c r="K66" i="16"/>
  <c r="K81" i="16" s="1"/>
  <c r="L66" i="16"/>
  <c r="L81" i="16" s="1"/>
  <c r="M66" i="16"/>
  <c r="M81" i="16" s="1"/>
  <c r="N66" i="16"/>
  <c r="N81" i="16" s="1"/>
  <c r="O66" i="16"/>
  <c r="O81" i="16" s="1"/>
  <c r="D81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E11" i="14"/>
  <c r="F11" i="14" s="1"/>
  <c r="E12" i="14"/>
  <c r="F12" i="14" s="1"/>
  <c r="G12" i="14" s="1"/>
  <c r="H12" i="14" s="1"/>
  <c r="I12" i="14" s="1"/>
  <c r="J12" i="14" s="1"/>
  <c r="K12" i="14" s="1"/>
  <c r="L12" i="14" s="1"/>
  <c r="M12" i="14" s="1"/>
  <c r="N12" i="14" s="1"/>
  <c r="O12" i="14" s="1"/>
  <c r="E13" i="14"/>
  <c r="F13" i="14"/>
  <c r="G13" i="14" s="1"/>
  <c r="H13" i="14" s="1"/>
  <c r="I13" i="14" s="1"/>
  <c r="J13" i="14" s="1"/>
  <c r="K13" i="14" s="1"/>
  <c r="L13" i="14" s="1"/>
  <c r="M13" i="14" s="1"/>
  <c r="N13" i="14" s="1"/>
  <c r="O13" i="14" s="1"/>
  <c r="E15" i="14"/>
  <c r="F15" i="14" s="1"/>
  <c r="G15" i="14" s="1"/>
  <c r="H15" i="14" s="1"/>
  <c r="I15" i="14" s="1"/>
  <c r="J15" i="14" s="1"/>
  <c r="K15" i="14" s="1"/>
  <c r="L15" i="14" s="1"/>
  <c r="M15" i="14" s="1"/>
  <c r="N15" i="14" s="1"/>
  <c r="O15" i="14" s="1"/>
  <c r="E16" i="14"/>
  <c r="F16" i="14" s="1"/>
  <c r="G16" i="14" s="1"/>
  <c r="H16" i="14" s="1"/>
  <c r="I16" i="14" s="1"/>
  <c r="J16" i="14" s="1"/>
  <c r="K16" i="14" s="1"/>
  <c r="L16" i="14" s="1"/>
  <c r="M16" i="14" s="1"/>
  <c r="N16" i="14" s="1"/>
  <c r="O16" i="14" s="1"/>
  <c r="E17" i="14"/>
  <c r="F17" i="14" s="1"/>
  <c r="G17" i="14" s="1"/>
  <c r="H17" i="14" s="1"/>
  <c r="I17" i="14" s="1"/>
  <c r="J17" i="14" s="1"/>
  <c r="K17" i="14" s="1"/>
  <c r="L17" i="14" s="1"/>
  <c r="M17" i="14" s="1"/>
  <c r="N17" i="14" s="1"/>
  <c r="O17" i="14" s="1"/>
  <c r="E18" i="14"/>
  <c r="F18" i="14" s="1"/>
  <c r="G18" i="14" s="1"/>
  <c r="H18" i="14" s="1"/>
  <c r="I18" i="14" s="1"/>
  <c r="J18" i="14" s="1"/>
  <c r="K18" i="14" s="1"/>
  <c r="L18" i="14" s="1"/>
  <c r="M18" i="14" s="1"/>
  <c r="N18" i="14" s="1"/>
  <c r="O18" i="14" s="1"/>
  <c r="D19" i="14"/>
  <c r="E23" i="14"/>
  <c r="F23" i="14" s="1"/>
  <c r="G23" i="14" s="1"/>
  <c r="H23" i="14" s="1"/>
  <c r="I23" i="14" s="1"/>
  <c r="J23" i="14" s="1"/>
  <c r="K23" i="14" s="1"/>
  <c r="L23" i="14" s="1"/>
  <c r="M23" i="14" s="1"/>
  <c r="N23" i="14" s="1"/>
  <c r="O23" i="14" s="1"/>
  <c r="E24" i="14"/>
  <c r="F24" i="14" s="1"/>
  <c r="G24" i="14" s="1"/>
  <c r="H24" i="14" s="1"/>
  <c r="I24" i="14" s="1"/>
  <c r="J24" i="14" s="1"/>
  <c r="K24" i="14" s="1"/>
  <c r="L24" i="14" s="1"/>
  <c r="M24" i="14" s="1"/>
  <c r="N24" i="14" s="1"/>
  <c r="O24" i="14" s="1"/>
  <c r="E25" i="14"/>
  <c r="F25" i="14" s="1"/>
  <c r="G25" i="14" s="1"/>
  <c r="H25" i="14" s="1"/>
  <c r="I25" i="14" s="1"/>
  <c r="J25" i="14" s="1"/>
  <c r="K25" i="14" s="1"/>
  <c r="L25" i="14" s="1"/>
  <c r="M25" i="14" s="1"/>
  <c r="N25" i="14" s="1"/>
  <c r="O25" i="14" s="1"/>
  <c r="E26" i="14"/>
  <c r="F26" i="14" s="1"/>
  <c r="G26" i="14" s="1"/>
  <c r="H26" i="14" s="1"/>
  <c r="I26" i="14" s="1"/>
  <c r="J26" i="14" s="1"/>
  <c r="K26" i="14" s="1"/>
  <c r="L26" i="14" s="1"/>
  <c r="M26" i="14" s="1"/>
  <c r="N26" i="14" s="1"/>
  <c r="O26" i="14" s="1"/>
  <c r="E27" i="14"/>
  <c r="F27" i="14" s="1"/>
  <c r="G27" i="14" s="1"/>
  <c r="H27" i="14" s="1"/>
  <c r="I27" i="14" s="1"/>
  <c r="J27" i="14" s="1"/>
  <c r="K27" i="14" s="1"/>
  <c r="L27" i="14" s="1"/>
  <c r="M27" i="14" s="1"/>
  <c r="N27" i="14" s="1"/>
  <c r="O27" i="14" s="1"/>
  <c r="E28" i="14"/>
  <c r="F28" i="14" s="1"/>
  <c r="G28" i="14" s="1"/>
  <c r="H28" i="14" s="1"/>
  <c r="I28" i="14" s="1"/>
  <c r="J28" i="14" s="1"/>
  <c r="K28" i="14" s="1"/>
  <c r="L28" i="14" s="1"/>
  <c r="M28" i="14" s="1"/>
  <c r="N28" i="14" s="1"/>
  <c r="O28" i="14" s="1"/>
  <c r="E29" i="14"/>
  <c r="F29" i="14" s="1"/>
  <c r="G29" i="14" s="1"/>
  <c r="H29" i="14" s="1"/>
  <c r="I29" i="14" s="1"/>
  <c r="J29" i="14" s="1"/>
  <c r="K29" i="14" s="1"/>
  <c r="L29" i="14" s="1"/>
  <c r="M29" i="14" s="1"/>
  <c r="N29" i="14" s="1"/>
  <c r="O29" i="14" s="1"/>
  <c r="E30" i="14"/>
  <c r="F30" i="14" s="1"/>
  <c r="G30" i="14" s="1"/>
  <c r="H30" i="14" s="1"/>
  <c r="I30" i="14" s="1"/>
  <c r="J30" i="14" s="1"/>
  <c r="K30" i="14" s="1"/>
  <c r="L30" i="14" s="1"/>
  <c r="M30" i="14" s="1"/>
  <c r="N30" i="14" s="1"/>
  <c r="O30" i="14" s="1"/>
  <c r="E31" i="14"/>
  <c r="F31" i="14" s="1"/>
  <c r="G31" i="14" s="1"/>
  <c r="H31" i="14" s="1"/>
  <c r="I31" i="14" s="1"/>
  <c r="J31" i="14" s="1"/>
  <c r="K31" i="14" s="1"/>
  <c r="L31" i="14" s="1"/>
  <c r="M31" i="14" s="1"/>
  <c r="N31" i="14" s="1"/>
  <c r="O31" i="14" s="1"/>
  <c r="E32" i="14"/>
  <c r="F32" i="14" s="1"/>
  <c r="G32" i="14" s="1"/>
  <c r="H32" i="14" s="1"/>
  <c r="I32" i="14" s="1"/>
  <c r="J32" i="14" s="1"/>
  <c r="K32" i="14" s="1"/>
  <c r="L32" i="14" s="1"/>
  <c r="M32" i="14" s="1"/>
  <c r="N32" i="14" s="1"/>
  <c r="O32" i="14" s="1"/>
  <c r="E33" i="14"/>
  <c r="F33" i="14" s="1"/>
  <c r="G33" i="14" s="1"/>
  <c r="H33" i="14" s="1"/>
  <c r="I33" i="14" s="1"/>
  <c r="J33" i="14" s="1"/>
  <c r="K33" i="14" s="1"/>
  <c r="L33" i="14" s="1"/>
  <c r="M33" i="14" s="1"/>
  <c r="N33" i="14" s="1"/>
  <c r="O33" i="14" s="1"/>
  <c r="E34" i="14"/>
  <c r="F34" i="14" s="1"/>
  <c r="G34" i="14" s="1"/>
  <c r="H34" i="14" s="1"/>
  <c r="I34" i="14" s="1"/>
  <c r="J34" i="14" s="1"/>
  <c r="K34" i="14" s="1"/>
  <c r="L34" i="14" s="1"/>
  <c r="M34" i="14" s="1"/>
  <c r="N34" i="14" s="1"/>
  <c r="E35" i="14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E36" i="14"/>
  <c r="E37" i="14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E38" i="14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E39" i="14"/>
  <c r="F39" i="14" s="1"/>
  <c r="G39" i="14" s="1"/>
  <c r="H39" i="14" s="1"/>
  <c r="I39" i="14" s="1"/>
  <c r="J39" i="14" s="1"/>
  <c r="K39" i="14" s="1"/>
  <c r="L39" i="14" s="1"/>
  <c r="M39" i="14" s="1"/>
  <c r="N39" i="14" s="1"/>
  <c r="E40" i="14"/>
  <c r="F40" i="14" s="1"/>
  <c r="E41" i="14"/>
  <c r="F41" i="14" s="1"/>
  <c r="G41" i="14" s="1"/>
  <c r="D42" i="14"/>
  <c r="D22" i="12"/>
  <c r="E22" i="12"/>
  <c r="F22" i="12"/>
  <c r="G22" i="12"/>
  <c r="H22" i="12"/>
  <c r="I22" i="12"/>
  <c r="J22" i="12"/>
  <c r="K22" i="12"/>
  <c r="L22" i="12"/>
  <c r="M22" i="12"/>
  <c r="N22" i="12"/>
  <c r="O22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D174" i="11"/>
  <c r="E174" i="11"/>
  <c r="F174" i="11"/>
  <c r="G174" i="11"/>
  <c r="H174" i="11"/>
  <c r="I174" i="11"/>
  <c r="J174" i="11"/>
  <c r="K174" i="11"/>
  <c r="L174" i="11"/>
  <c r="M174" i="11"/>
  <c r="N174" i="11"/>
  <c r="O174" i="11"/>
  <c r="D188" i="11"/>
  <c r="E188" i="11"/>
  <c r="E192" i="11" s="1"/>
  <c r="F188" i="11"/>
  <c r="G188" i="11"/>
  <c r="G192" i="11" s="1"/>
  <c r="H188" i="11"/>
  <c r="H192" i="11" s="1"/>
  <c r="I188" i="11"/>
  <c r="I192" i="11" s="1"/>
  <c r="J188" i="11"/>
  <c r="J192" i="11" s="1"/>
  <c r="K188" i="11"/>
  <c r="L188" i="11"/>
  <c r="L192" i="11" s="1"/>
  <c r="M188" i="11"/>
  <c r="M192" i="11" s="1"/>
  <c r="N188" i="11"/>
  <c r="N192" i="11" s="1"/>
  <c r="O188" i="11"/>
  <c r="F192" i="11"/>
  <c r="K192" i="11"/>
  <c r="D275" i="11"/>
  <c r="E275" i="11"/>
  <c r="F275" i="11"/>
  <c r="G275" i="11"/>
  <c r="H275" i="11"/>
  <c r="I275" i="11"/>
  <c r="J275" i="11"/>
  <c r="K275" i="11"/>
  <c r="L275" i="11"/>
  <c r="M275" i="11"/>
  <c r="N275" i="11"/>
  <c r="O275" i="11"/>
  <c r="D282" i="11"/>
  <c r="E282" i="11"/>
  <c r="F282" i="11"/>
  <c r="G282" i="11"/>
  <c r="H282" i="11"/>
  <c r="I282" i="11"/>
  <c r="J282" i="11"/>
  <c r="K282" i="11"/>
  <c r="L282" i="11"/>
  <c r="M282" i="11"/>
  <c r="N282" i="11"/>
  <c r="O282" i="11"/>
  <c r="O285" i="11" s="1"/>
  <c r="D285" i="11"/>
  <c r="E285" i="11"/>
  <c r="F285" i="11"/>
  <c r="G285" i="11"/>
  <c r="H285" i="11"/>
  <c r="I285" i="11"/>
  <c r="J285" i="11"/>
  <c r="K285" i="11"/>
  <c r="L285" i="11"/>
  <c r="L356" i="11" s="1"/>
  <c r="M285" i="11"/>
  <c r="N285" i="11"/>
  <c r="D10" i="10"/>
  <c r="E10" i="10"/>
  <c r="F10" i="10"/>
  <c r="G10" i="10"/>
  <c r="H10" i="10"/>
  <c r="I10" i="10"/>
  <c r="J10" i="10"/>
  <c r="K10" i="10"/>
  <c r="L10" i="10"/>
  <c r="M10" i="10"/>
  <c r="N10" i="10"/>
  <c r="O10" i="10"/>
  <c r="O353" i="9"/>
  <c r="N353" i="9"/>
  <c r="M353" i="9"/>
  <c r="L353" i="9"/>
  <c r="K353" i="9"/>
  <c r="J353" i="9"/>
  <c r="I353" i="9"/>
  <c r="H353" i="9"/>
  <c r="G353" i="9"/>
  <c r="F353" i="9"/>
  <c r="E353" i="9"/>
  <c r="D353" i="9"/>
  <c r="O311" i="9"/>
  <c r="N311" i="9"/>
  <c r="M311" i="9"/>
  <c r="L311" i="9"/>
  <c r="K311" i="9"/>
  <c r="J311" i="9"/>
  <c r="I311" i="9"/>
  <c r="H311" i="9"/>
  <c r="G311" i="9"/>
  <c r="F311" i="9"/>
  <c r="E311" i="9"/>
  <c r="D311" i="9"/>
  <c r="O297" i="9"/>
  <c r="N297" i="9"/>
  <c r="M297" i="9"/>
  <c r="L297" i="9"/>
  <c r="K297" i="9"/>
  <c r="J297" i="9"/>
  <c r="I297" i="9"/>
  <c r="H297" i="9"/>
  <c r="G297" i="9"/>
  <c r="F297" i="9"/>
  <c r="E297" i="9"/>
  <c r="D297" i="9"/>
  <c r="O284" i="9"/>
  <c r="N284" i="9"/>
  <c r="M284" i="9"/>
  <c r="L284" i="9"/>
  <c r="K284" i="9"/>
  <c r="J284" i="9"/>
  <c r="I284" i="9"/>
  <c r="H284" i="9"/>
  <c r="G284" i="9"/>
  <c r="F284" i="9"/>
  <c r="E284" i="9"/>
  <c r="D284" i="9"/>
  <c r="O272" i="9"/>
  <c r="N272" i="9"/>
  <c r="M272" i="9"/>
  <c r="L272" i="9"/>
  <c r="K272" i="9"/>
  <c r="J272" i="9"/>
  <c r="I272" i="9"/>
  <c r="H272" i="9"/>
  <c r="G272" i="9"/>
  <c r="F272" i="9"/>
  <c r="E272" i="9"/>
  <c r="D272" i="9"/>
  <c r="O260" i="9"/>
  <c r="N260" i="9"/>
  <c r="M260" i="9"/>
  <c r="L260" i="9"/>
  <c r="K260" i="9"/>
  <c r="J260" i="9"/>
  <c r="I260" i="9"/>
  <c r="H260" i="9"/>
  <c r="G260" i="9"/>
  <c r="F260" i="9"/>
  <c r="E260" i="9"/>
  <c r="D260" i="9"/>
  <c r="O257" i="9"/>
  <c r="N257" i="9"/>
  <c r="M257" i="9"/>
  <c r="L257" i="9"/>
  <c r="K257" i="9"/>
  <c r="J257" i="9"/>
  <c r="I257" i="9"/>
  <c r="H257" i="9"/>
  <c r="G257" i="9"/>
  <c r="F257" i="9"/>
  <c r="E257" i="9"/>
  <c r="D257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O246" i="9"/>
  <c r="N246" i="9"/>
  <c r="M246" i="9"/>
  <c r="L246" i="9"/>
  <c r="K246" i="9"/>
  <c r="J246" i="9"/>
  <c r="I246" i="9"/>
  <c r="H246" i="9"/>
  <c r="G246" i="9"/>
  <c r="F246" i="9"/>
  <c r="E246" i="9"/>
  <c r="D246" i="9"/>
  <c r="O239" i="9"/>
  <c r="N239" i="9"/>
  <c r="M239" i="9"/>
  <c r="L239" i="9"/>
  <c r="K239" i="9"/>
  <c r="J239" i="9"/>
  <c r="I239" i="9"/>
  <c r="H239" i="9"/>
  <c r="G239" i="9"/>
  <c r="F239" i="9"/>
  <c r="E239" i="9"/>
  <c r="D239" i="9"/>
  <c r="O230" i="9"/>
  <c r="N230" i="9"/>
  <c r="M230" i="9"/>
  <c r="L230" i="9"/>
  <c r="K230" i="9"/>
  <c r="J230" i="9"/>
  <c r="I230" i="9"/>
  <c r="H230" i="9"/>
  <c r="G230" i="9"/>
  <c r="F230" i="9"/>
  <c r="E230" i="9"/>
  <c r="D230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O191" i="9"/>
  <c r="N191" i="9"/>
  <c r="M191" i="9"/>
  <c r="L191" i="9"/>
  <c r="K191" i="9"/>
  <c r="J191" i="9"/>
  <c r="I191" i="9"/>
  <c r="H191" i="9"/>
  <c r="G191" i="9"/>
  <c r="F191" i="9"/>
  <c r="E191" i="9"/>
  <c r="D19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O94" i="9"/>
  <c r="N94" i="9"/>
  <c r="M94" i="9"/>
  <c r="L94" i="9"/>
  <c r="K94" i="9"/>
  <c r="J94" i="9"/>
  <c r="I94" i="9"/>
  <c r="H94" i="9"/>
  <c r="G94" i="9"/>
  <c r="F94" i="9"/>
  <c r="E94" i="9"/>
  <c r="D94" i="9"/>
  <c r="O88" i="9"/>
  <c r="N88" i="9"/>
  <c r="M88" i="9"/>
  <c r="L88" i="9"/>
  <c r="K88" i="9"/>
  <c r="J88" i="9"/>
  <c r="I88" i="9"/>
  <c r="H88" i="9"/>
  <c r="G88" i="9"/>
  <c r="F88" i="9"/>
  <c r="E88" i="9"/>
  <c r="D88" i="9"/>
  <c r="O79" i="9"/>
  <c r="N79" i="9"/>
  <c r="M79" i="9"/>
  <c r="L79" i="9"/>
  <c r="K79" i="9"/>
  <c r="J79" i="9"/>
  <c r="I79" i="9"/>
  <c r="H79" i="9"/>
  <c r="G79" i="9"/>
  <c r="F79" i="9"/>
  <c r="E79" i="9"/>
  <c r="D79" i="9"/>
  <c r="O74" i="9"/>
  <c r="N74" i="9"/>
  <c r="M74" i="9"/>
  <c r="L74" i="9"/>
  <c r="K74" i="9"/>
  <c r="J74" i="9"/>
  <c r="I74" i="9"/>
  <c r="H74" i="9"/>
  <c r="G74" i="9"/>
  <c r="F74" i="9"/>
  <c r="E74" i="9"/>
  <c r="D74" i="9"/>
  <c r="I233" i="4" l="1"/>
  <c r="I6" i="4" s="1"/>
  <c r="E356" i="11"/>
  <c r="D43" i="14"/>
  <c r="F356" i="11"/>
  <c r="N356" i="11"/>
  <c r="H233" i="4"/>
  <c r="H6" i="4" s="1"/>
  <c r="E137" i="19"/>
  <c r="J233" i="4"/>
  <c r="J6" i="4" s="1"/>
  <c r="F233" i="4"/>
  <c r="F6" i="4" s="1"/>
  <c r="G233" i="4"/>
  <c r="G6" i="4" s="1"/>
  <c r="G356" i="11"/>
  <c r="L137" i="19"/>
  <c r="K356" i="11"/>
  <c r="J356" i="11"/>
  <c r="D192" i="11"/>
  <c r="D356" i="11" s="1"/>
  <c r="I137" i="19"/>
  <c r="H137" i="19"/>
  <c r="H356" i="11"/>
  <c r="M137" i="19"/>
  <c r="I356" i="11"/>
  <c r="D137" i="19"/>
  <c r="M356" i="11"/>
  <c r="D100" i="16"/>
  <c r="J100" i="16"/>
  <c r="I262" i="9"/>
  <c r="O262" i="9"/>
  <c r="O100" i="16"/>
  <c r="I100" i="16"/>
  <c r="D262" i="9"/>
  <c r="J262" i="9"/>
  <c r="N100" i="16"/>
  <c r="H100" i="16"/>
  <c r="N262" i="9"/>
  <c r="E262" i="9"/>
  <c r="K262" i="9"/>
  <c r="M100" i="16"/>
  <c r="G100" i="16"/>
  <c r="F262" i="9"/>
  <c r="L262" i="9"/>
  <c r="L100" i="16"/>
  <c r="F100" i="16"/>
  <c r="H262" i="9"/>
  <c r="G262" i="9"/>
  <c r="M262" i="9"/>
  <c r="O192" i="11"/>
  <c r="O356" i="11" s="1"/>
  <c r="E100" i="16"/>
  <c r="K100" i="16"/>
  <c r="N137" i="19"/>
  <c r="J137" i="19"/>
  <c r="F137" i="19"/>
  <c r="O137" i="19"/>
  <c r="K137" i="19"/>
  <c r="G137" i="19"/>
  <c r="F172" i="9"/>
  <c r="F355" i="9" s="1"/>
  <c r="N172" i="9"/>
  <c r="G172" i="9"/>
  <c r="K172" i="9"/>
  <c r="D172" i="9"/>
  <c r="D355" i="9" s="1"/>
  <c r="H172" i="9"/>
  <c r="L172" i="9"/>
  <c r="J172" i="9"/>
  <c r="O172" i="9"/>
  <c r="O355" i="9" s="1"/>
  <c r="E172" i="9"/>
  <c r="I172" i="9"/>
  <c r="M172" i="9"/>
  <c r="M355" i="9" s="1"/>
  <c r="G40" i="14"/>
  <c r="H40" i="14" s="1"/>
  <c r="I40" i="14" s="1"/>
  <c r="J40" i="14" s="1"/>
  <c r="K40" i="14" s="1"/>
  <c r="L40" i="14" s="1"/>
  <c r="M40" i="14" s="1"/>
  <c r="N40" i="14" s="1"/>
  <c r="O40" i="14" s="1"/>
  <c r="F36" i="14"/>
  <c r="G36" i="14" s="1"/>
  <c r="H36" i="14" s="1"/>
  <c r="I36" i="14" s="1"/>
  <c r="J36" i="14" s="1"/>
  <c r="K36" i="14" s="1"/>
  <c r="L36" i="14" s="1"/>
  <c r="M36" i="14" s="1"/>
  <c r="N36" i="14" s="1"/>
  <c r="O36" i="14" s="1"/>
  <c r="E42" i="14"/>
  <c r="H41" i="14"/>
  <c r="F19" i="14"/>
  <c r="G11" i="14"/>
  <c r="E19" i="14"/>
  <c r="N355" i="9" l="1"/>
  <c r="L355" i="9"/>
  <c r="E355" i="9"/>
  <c r="K355" i="9"/>
  <c r="I355" i="9"/>
  <c r="G355" i="9"/>
  <c r="H355" i="9"/>
  <c r="E43" i="14"/>
  <c r="J355" i="9"/>
  <c r="G19" i="14"/>
  <c r="H11" i="14"/>
  <c r="G42" i="14"/>
  <c r="G43" i="14" s="1"/>
  <c r="F42" i="14"/>
  <c r="F43" i="14" s="1"/>
  <c r="I41" i="14"/>
  <c r="H42" i="14"/>
  <c r="O42" i="14"/>
  <c r="I11" i="14" l="1"/>
  <c r="H19" i="14"/>
  <c r="H43" i="14" s="1"/>
  <c r="I42" i="14"/>
  <c r="J41" i="14"/>
  <c r="J42" i="14" l="1"/>
  <c r="K41" i="14"/>
  <c r="J11" i="14"/>
  <c r="I19" i="14"/>
  <c r="I43" i="14" s="1"/>
  <c r="J19" i="14" l="1"/>
  <c r="J43" i="14" s="1"/>
  <c r="K11" i="14"/>
  <c r="L41" i="14"/>
  <c r="K42" i="14"/>
  <c r="K19" i="14" l="1"/>
  <c r="K43" i="14" s="1"/>
  <c r="L11" i="14"/>
  <c r="M41" i="14"/>
  <c r="L42" i="14"/>
  <c r="M42" i="14" l="1"/>
  <c r="N41" i="14"/>
  <c r="N42" i="14" s="1"/>
  <c r="M11" i="14"/>
  <c r="L19" i="14"/>
  <c r="L43" i="14" s="1"/>
  <c r="N11" i="14" l="1"/>
  <c r="M19" i="14"/>
  <c r="M43" i="14" s="1"/>
  <c r="O11" i="14" l="1"/>
  <c r="O19" i="14" s="1"/>
  <c r="O43" i="14" s="1"/>
  <c r="N19" i="14"/>
  <c r="N43" i="14" s="1"/>
</calcChain>
</file>

<file path=xl/sharedStrings.xml><?xml version="1.0" encoding="utf-8"?>
<sst xmlns="http://schemas.openxmlformats.org/spreadsheetml/2006/main" count="7586" uniqueCount="1022">
  <si>
    <t xml:space="preserve">Квалификация </t>
  </si>
  <si>
    <t>38.00.00</t>
  </si>
  <si>
    <t>Шифр профессии, (должности) по Перечню</t>
  </si>
  <si>
    <t>09.00.00</t>
  </si>
  <si>
    <t>ИНФОРМАТИКА И ВЫЧИСЛИТЕЛЬНАЯ ТЕХНИКА</t>
  </si>
  <si>
    <t>ОБРАЗОВАНИЕ И ПЕДАГОГИЧЕСКИЕ НАУКИ</t>
  </si>
  <si>
    <t>44.00.00</t>
  </si>
  <si>
    <t>ИНЖЕНЕРНОЕ ДЕЛО, ТЕХНОЛОГИИ И ТЕХНИЧЕСКИЕ НАУКИ</t>
  </si>
  <si>
    <t>53.00.00</t>
  </si>
  <si>
    <t>МУЗЫКАЛЬНОЕ ИСКУССТВО</t>
  </si>
  <si>
    <t>54.00.00</t>
  </si>
  <si>
    <t>ИЗОБРАЗИТЕЛЬНОЕ И ПРИКЛАДНЫЕ ВИДЫ ИСКУССТВ</t>
  </si>
  <si>
    <t>35.00.00</t>
  </si>
  <si>
    <t>СЕЛЬСКОЕ, ЛЕСНОЕ И РЫБНОЕ ХОЗЯЙСТВО</t>
  </si>
  <si>
    <t>36.00.00</t>
  </si>
  <si>
    <t>ВЕТЕРИНАРИЯ И ЗООТЕХНИЯ</t>
  </si>
  <si>
    <t>ЭКОНОМИКА И УПРАВЛЕНИЕ</t>
  </si>
  <si>
    <t>СЕРВИС И ТУРИЗМ</t>
  </si>
  <si>
    <t>Туризм</t>
  </si>
  <si>
    <t>Гостиничное дело</t>
  </si>
  <si>
    <t>08.00.00</t>
  </si>
  <si>
    <t>ТЕХНИКА И ТЕХНОЛОГИИ СТРОИТЕЛЬСТВА</t>
  </si>
  <si>
    <t>11.00.00</t>
  </si>
  <si>
    <t>ЭЛЕКТРОНИКА, РАДИОТЕХНИКА И СИСТЕМЫ СВЯЗИ</t>
  </si>
  <si>
    <t>13.00.00</t>
  </si>
  <si>
    <t>ЭЛЕКТРО- И ТЕПЛОЭНЕРГЕТИКА</t>
  </si>
  <si>
    <t>23.00.00</t>
  </si>
  <si>
    <t>ТЕХНИКА И ТЕХНОЛОГИИ НАЗЕМНОГО ТРАНСПОРТА</t>
  </si>
  <si>
    <t>СЕЛЬСКОЕ ХОЗЯЙСТВО И СЕЛЬСКОХОЗЯЙСТВЕННЫЕ НАУКИ</t>
  </si>
  <si>
    <t>43.00.00</t>
  </si>
  <si>
    <t>ИСКУССТВО И КУЛЬТУРА</t>
  </si>
  <si>
    <t>51.00.00</t>
  </si>
  <si>
    <t>КУЛЬТУРОВЕДЕНИЕ И СОЦИОКУЛЬТУРНЫЕ ПРОЕКТЫ</t>
  </si>
  <si>
    <t>10.00.00</t>
  </si>
  <si>
    <t>ИНФОРМАЦИОННАЯ БЕЗОПАСНОСТЬ</t>
  </si>
  <si>
    <t>ЗДРАВООХРАНЕНИЕ И МЕДИЦИНСКИЕ НАУКИ</t>
  </si>
  <si>
    <t>31.00.00</t>
  </si>
  <si>
    <t>КЛИНИЧЕСКАЯ МЕДИЦИНА</t>
  </si>
  <si>
    <t>Вокальное искусство</t>
  </si>
  <si>
    <t>Актерское искусство</t>
  </si>
  <si>
    <t>18.00.00</t>
  </si>
  <si>
    <t>ХИМИЧЕСКИЕ ТЕХНОЛОГИИ</t>
  </si>
  <si>
    <t>УПРАВЛЕНИЕ В ТЕХНИЧЕСКИХ СИСТЕМАХ</t>
  </si>
  <si>
    <t>27.00.00</t>
  </si>
  <si>
    <t>СЦЕНИЧЕСКИЕ ИСКУССТВА И ЛИТЕРАТУРНОЕ ТВОРЧЕСТВО</t>
  </si>
  <si>
    <t>15.00.00</t>
  </si>
  <si>
    <t>МАШИНОСТРОЕНИЕ</t>
  </si>
  <si>
    <t>46.00.00</t>
  </si>
  <si>
    <t>ИСТОРИЯ И АРХЕОЛОГИЯ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</si>
  <si>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</si>
  <si>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</si>
  <si>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НАУКИ ОБ ОБЩЕСТВЕ</t>
  </si>
  <si>
    <t>50.00.00</t>
  </si>
  <si>
    <t>ИСКУССТВОЗНАНИЕ</t>
  </si>
  <si>
    <t>Реставрация</t>
  </si>
  <si>
    <t>Технология производства и переработки сельскохозяйственной продукции</t>
  </si>
  <si>
    <t>49.00.00</t>
  </si>
  <si>
    <t>ФИЗИЧЕСКАЯ КУЛЬТУРА И СПОРТ</t>
  </si>
  <si>
    <t>Физическая культура</t>
  </si>
  <si>
    <t>22.00.00</t>
  </si>
  <si>
    <t>ТЕХНОЛОГИИ МАТЕРИАЛОВ</t>
  </si>
  <si>
    <t>29.00.00</t>
  </si>
  <si>
    <t>ТЕХНОЛОГИИ ЛЕГКОЙ ПРОМЫШЛЕННОСТИ</t>
  </si>
  <si>
    <t>39.00.00</t>
  </si>
  <si>
    <t>СОЦИОЛОГИЯ И СОЦИАЛЬНАЯ РАБОТА</t>
  </si>
  <si>
    <t>Социальная работа</t>
  </si>
  <si>
    <t>52.00.00</t>
  </si>
  <si>
    <t>Скульптура</t>
  </si>
  <si>
    <t>55.00.00</t>
  </si>
  <si>
    <t>ЭКРАННЫЕ ИСКУССТВА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</si>
  <si>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Потребность республиканского рынка труда
          в специалистах различных направлений на 2021-2035 годы
                </t>
  </si>
  <si>
    <t>Наименование профессии, специальности  по Перечню</t>
  </si>
  <si>
    <t xml:space="preserve">ПОДГОТОВКА СПЕЦИАЛИСТОВ СО СРЕДНИМ ОБРАЗОВАНИЕМ </t>
  </si>
  <si>
    <t xml:space="preserve">Перечень профессий среднего профессионального образования </t>
  </si>
  <si>
    <t>08.01 01</t>
  </si>
  <si>
    <t>Изготовитель арматурных сеток и каркасов</t>
  </si>
  <si>
    <t xml:space="preserve">Арматурщик
</t>
  </si>
  <si>
    <t xml:space="preserve">Сварщик арматурных сеток и каркасов
</t>
  </si>
  <si>
    <t>08.01.02</t>
  </si>
  <si>
    <t>Монтажник трубопроводов</t>
  </si>
  <si>
    <t>Монтажник технологических трубопроводов</t>
  </si>
  <si>
    <t>08.01.04</t>
  </si>
  <si>
    <t>Кровельщик</t>
  </si>
  <si>
    <t xml:space="preserve">Кровельщик по рулонным кровлям и по кровлям из штучных  материалов. </t>
  </si>
  <si>
    <t>Кровельщик по стальным кровлям</t>
  </si>
  <si>
    <t>08.01.05</t>
  </si>
  <si>
    <t>Мастер столярно-плотничных и паркетных работ</t>
  </si>
  <si>
    <t>Столяр строительный</t>
  </si>
  <si>
    <t>Плотник</t>
  </si>
  <si>
    <t>Стекольщик</t>
  </si>
  <si>
    <t>Паркетчик</t>
  </si>
  <si>
    <t>08.01.06</t>
  </si>
  <si>
    <t>Мастер сухого строительства</t>
  </si>
  <si>
    <t>Маляр строительный</t>
  </si>
  <si>
    <t>Облицовщик-плиточник</t>
  </si>
  <si>
    <t>Облицовщик синтетическими материалами</t>
  </si>
  <si>
    <t>Штукатур</t>
  </si>
  <si>
    <t>Монтажник каркасно-обшивных конструкций</t>
  </si>
  <si>
    <t>08.01.07</t>
  </si>
  <si>
    <t>Мастер общестроительных работ</t>
  </si>
  <si>
    <t>Бетонщик</t>
  </si>
  <si>
    <t>Каменщик</t>
  </si>
  <si>
    <t>Монтажник по монтажу стальных и железобетонных конструкций</t>
  </si>
  <si>
    <t>Электросварщик ручной сварки</t>
  </si>
  <si>
    <t>Печник</t>
  </si>
  <si>
    <t>Стропальщик</t>
  </si>
  <si>
    <t>08.01.08</t>
  </si>
  <si>
    <t>Мастер отделочных строительных работ</t>
  </si>
  <si>
    <t>Облицовщик-мозаичник</t>
  </si>
  <si>
    <t>08.01.09</t>
  </si>
  <si>
    <t>Слесарь по строительно-монтажным работам</t>
  </si>
  <si>
    <t>Слесарь строительный</t>
  </si>
  <si>
    <t>Слесарь по сборке металлоконструкций</t>
  </si>
  <si>
    <t>Электрослесарь строительный</t>
  </si>
  <si>
    <t>Такелажник</t>
  </si>
  <si>
    <t>08.01.10</t>
  </si>
  <si>
    <t>Мастер жилизно-коммунального хозяйства</t>
  </si>
  <si>
    <t>Слесарь сантехник</t>
  </si>
  <si>
    <t>Электрогазосварщик</t>
  </si>
  <si>
    <t>Электромонтажник по освещению и осветительным сетям</t>
  </si>
  <si>
    <t>08.01.13</t>
  </si>
  <si>
    <t>Изготовитель железобетонных изделий</t>
  </si>
  <si>
    <t>Машинист формовочного агрегата</t>
  </si>
  <si>
    <t>Моторист бетоносмесительных установок</t>
  </si>
  <si>
    <t>Формовщик изделий, конструкций и строительных материалов</t>
  </si>
  <si>
    <t>Прессовщик строительных изделий</t>
  </si>
  <si>
    <t>08.01.14</t>
  </si>
  <si>
    <t>Монтажник санитарно-технических, вентиляционных систем и оборудования</t>
  </si>
  <si>
    <t>Монтажник санитарно-технических систем и оборудования</t>
  </si>
  <si>
    <t xml:space="preserve">Монтажник систем вентиляции, кондиционирования воздуха, пневмотранспорта и аспирации                       </t>
  </si>
  <si>
    <t>08.01.15</t>
  </si>
  <si>
    <t>Слесарь по изготовлению деталей и узлов технических систем в строительстве</t>
  </si>
  <si>
    <t>Слесарь по изготовлению узлов и деталей санитарно-технических систем</t>
  </si>
  <si>
    <t>Слесарь по изготовлению деталей и узлов систем вентиляции, кондиционирования воздуха, пневмотранспорта и аспирации</t>
  </si>
  <si>
    <t>Слесарь по изготовлению узлов и деталей технологических трубопроводов</t>
  </si>
  <si>
    <t>08.01.17</t>
  </si>
  <si>
    <t>Электромонтажник-наладчик</t>
  </si>
  <si>
    <t>08.01.18</t>
  </si>
  <si>
    <t>Электромонтажник электрических сетей и электрооборудования</t>
  </si>
  <si>
    <t>Электромонтажник по распределительным устройствам и вторичным цепям</t>
  </si>
  <si>
    <t>Электромонтажник по кабельным сетям</t>
  </si>
  <si>
    <t>08.01.19</t>
  </si>
  <si>
    <t>Электромонтажник по силовым сетям и электрооборудованию</t>
  </si>
  <si>
    <t>08.01.21</t>
  </si>
  <si>
    <t>Монтажник электрических подъемников (лифтов)</t>
  </si>
  <si>
    <t>08.01 24</t>
  </si>
  <si>
    <t>Мастер столярно-плотничных, паркетных и стекольных работ</t>
  </si>
  <si>
    <t>08.01 25</t>
  </si>
  <si>
    <t>Мастер отделочных строительных и декоративных работ</t>
  </si>
  <si>
    <t>08.01.26</t>
  </si>
  <si>
    <t xml:space="preserve">Мастер по ремонту и обслуживанию инженерных систем жилищно-коммунального хозяйства
</t>
  </si>
  <si>
    <t>Слесарь-сантехник</t>
  </si>
  <si>
    <t xml:space="preserve">Слесарь-сантехник
Электромонтажник по освещению и осветительным сетям
</t>
  </si>
  <si>
    <t>09.01.01</t>
  </si>
  <si>
    <t>Наладчик аппаратного и программного обеспечения</t>
  </si>
  <si>
    <t>Наладчик технологического оборудования</t>
  </si>
  <si>
    <t>09.01.02</t>
  </si>
  <si>
    <t>Наладчик компьютерных сетей</t>
  </si>
  <si>
    <t>09.01.03</t>
  </si>
  <si>
    <t>Мастер по обработке цифровой информации</t>
  </si>
  <si>
    <t>Оператор электронно-вычислительных и вычислительных машин</t>
  </si>
  <si>
    <t>11.01.01</t>
  </si>
  <si>
    <t>Монтажник радиоэлектронной аппаратуры и приборов</t>
  </si>
  <si>
    <t>11.01.02</t>
  </si>
  <si>
    <t>Радиомеханик</t>
  </si>
  <si>
    <t>Радиомеханик по обслуживанию и ремонту радиотелевизионной аппаратуры</t>
  </si>
  <si>
    <t>11.01.05</t>
  </si>
  <si>
    <t>Монтажник связи</t>
  </si>
  <si>
    <t>Монтажник связи - линейщик Монтажник связи - спайщик Монтажник связи - антенщик Монтажник связи - кабельщик</t>
  </si>
  <si>
    <t>11.01.06</t>
  </si>
  <si>
    <t>Электромонтер оборудования электросвязи и проводного вещания</t>
  </si>
  <si>
    <t xml:space="preserve">Электромонтер станционного оборудования радиофикации Электромонтер станционного оборудования телеграфной связи
Электромонтер станционного оборудования телефонной связи
</t>
  </si>
  <si>
    <t>11.01.08</t>
  </si>
  <si>
    <t>Оператор связи</t>
  </si>
  <si>
    <t>11.01.07</t>
  </si>
  <si>
    <t>Электромонтер по ремонту линейно-кабельных сооружений телефонной связи и проводного вещания</t>
  </si>
  <si>
    <t>13.01.07</t>
  </si>
  <si>
    <t>Электромонтер по ремонту аппаратуры релейной защиты и автоматики Электромонтер по ремонту воздушных линий электропередачи Электромонтер по ремонту вторичной коммутации и связи Электромонтер по ремонту и монтажу кабельных линий</t>
  </si>
  <si>
    <t>13.01.10</t>
  </si>
  <si>
    <t>Электромонтер по ремонту и обслуживанию электрооборудования (по отраслям)</t>
  </si>
  <si>
    <t>Электромонтер по ремонту и обслуживанию электрооборудования</t>
  </si>
  <si>
    <t>Электросварщик на автоматических и полуавтоматических машинах</t>
  </si>
  <si>
    <t>15.01.05</t>
  </si>
  <si>
    <t>Сварщик ручной дуговой сварки плавящимся покрытым электродом</t>
  </si>
  <si>
    <t>Сварщик частично механизированной сварки плавлением</t>
  </si>
  <si>
    <t>Сварщик ручной дуговой сварки неплавящимся электродом в защитном газе</t>
  </si>
  <si>
    <t>Газосварщик</t>
  </si>
  <si>
    <t>Сварщик ручной сварки полимерных материалов</t>
  </si>
  <si>
    <t>Сварщик (электросварочные и газосварочные работы)</t>
  </si>
  <si>
    <t>Газорезчик</t>
  </si>
  <si>
    <t>Наладчик контрольно-измерительных приборов и автоматики</t>
  </si>
  <si>
    <t>Оператор станков с программным управлением</t>
  </si>
  <si>
    <t>Станочник широкого профиля</t>
  </si>
  <si>
    <t>Токарь-расточник</t>
  </si>
  <si>
    <t>15.01.27</t>
  </si>
  <si>
    <t>Фрезеровщик-универсал</t>
  </si>
  <si>
    <t>15.01.29</t>
  </si>
  <si>
    <t>Контролер станочных и слесарных работ</t>
  </si>
  <si>
    <t>Комплектовщик изделий и инструмента</t>
  </si>
  <si>
    <t>15.01.30</t>
  </si>
  <si>
    <t>Слесарь (инструмент-к, механосборочных работ, ремонтник)</t>
  </si>
  <si>
    <t>15.01.31</t>
  </si>
  <si>
    <t>Мастер контрольно-измерительных приборов и автоматики</t>
  </si>
  <si>
    <t>15.01.32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</si>
  <si>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</si>
  <si>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</si>
  <si>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</si>
  <si>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</si>
  <si>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</si>
  <si>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</si>
  <si>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18.01.01</t>
  </si>
  <si>
    <t>Лаборант по физико-механическим испытаниям</t>
  </si>
  <si>
    <t>18.01.06</t>
  </si>
  <si>
    <t>Оператор производства стекловолокна, стекловолокнистых материалов и изделий стеклопластиков</t>
  </si>
  <si>
    <t>Размотчик стеклонити</t>
  </si>
  <si>
    <t>Оператор получения непрерывного стекловолокна</t>
  </si>
  <si>
    <t>18.01.08</t>
  </si>
  <si>
    <t>Мастер-изготовитель деталей и изделий из стекла</t>
  </si>
  <si>
    <t>Оператор стеклоформующих машин</t>
  </si>
  <si>
    <t>23.01 01</t>
  </si>
  <si>
    <t>Оператор транспортного терминала</t>
  </si>
  <si>
    <t xml:space="preserve">Водитель погрузчика                                         </t>
  </si>
  <si>
    <t>23.01.02</t>
  </si>
  <si>
    <t xml:space="preserve">Докер-механизатор
</t>
  </si>
  <si>
    <t xml:space="preserve">Механизатор (докер-механизатор) комплексной бригады на погрузочно-разгрузочных работах
Стропальщик
Машинист крана (крановщик)
Крановый электрик
Водитель погрузчика
Водитель электро- и автотележки
</t>
  </si>
  <si>
    <t>23.01 03</t>
  </si>
  <si>
    <t>Автомеханик</t>
  </si>
  <si>
    <t xml:space="preserve">Водитель автомобиля                           Слесарь по ремонту автомобилей
Водитель автомобиля
Оператор заправочных станций
</t>
  </si>
  <si>
    <t>23.01.06</t>
  </si>
  <si>
    <t>Машинист дорожных и строительных машин</t>
  </si>
  <si>
    <t>23.01.07</t>
  </si>
  <si>
    <t>Машинист крана (крановщик)</t>
  </si>
  <si>
    <t>Машинист крана автомобильного</t>
  </si>
  <si>
    <t xml:space="preserve">Водитель автомобиля
</t>
  </si>
  <si>
    <t>23.01.08</t>
  </si>
  <si>
    <t>Слесарь по ремонту строительных машин</t>
  </si>
  <si>
    <t xml:space="preserve">Слесарь по ремонту автомобилей
</t>
  </si>
  <si>
    <t>23.01.11</t>
  </si>
  <si>
    <t>Слесарь-электрик по ремонту электрооборудования подвижного состава (электровозов, электропоездов)</t>
  </si>
  <si>
    <t>23.01.17</t>
  </si>
  <si>
    <t>Мастер по ремонту и обслуживанию автомобилей</t>
  </si>
  <si>
    <t>29.01.01</t>
  </si>
  <si>
    <t>Скорняк</t>
  </si>
  <si>
    <t>29.01.02</t>
  </si>
  <si>
    <t>Обувщик (широкого профиля)</t>
  </si>
  <si>
    <t xml:space="preserve">Обувщик по индивидуальному пошиву
Обувщик по пошиву ортопедической обуви
</t>
  </si>
  <si>
    <t>29.01.03</t>
  </si>
  <si>
    <t>Сборщик обуви</t>
  </si>
  <si>
    <t>Сборщик обуви. Затяжчик обуви</t>
  </si>
  <si>
    <t>29.01.08</t>
  </si>
  <si>
    <t>Оператор швейного оборудования</t>
  </si>
  <si>
    <t>Швея</t>
  </si>
  <si>
    <t>35.01.02</t>
  </si>
  <si>
    <t>Станочник деревообрабатывающих станков</t>
  </si>
  <si>
    <t>Станочник деревообрабатываюших станков</t>
  </si>
  <si>
    <t>35.01.09</t>
  </si>
  <si>
    <t>Мастер растениеводства</t>
  </si>
  <si>
    <t>35.01.13</t>
  </si>
  <si>
    <t>Тракторист-машинист сельскохозяйственного производства</t>
  </si>
  <si>
    <t xml:space="preserve">Слесарь по ремонту
сельскохозяйственных
машин и оборудования                    
</t>
  </si>
  <si>
    <t>Водитель автомобиля</t>
  </si>
  <si>
    <t>35.01.14</t>
  </si>
  <si>
    <t>Мастер по техническому обслуживанию и ремонту машинно-тракторного парка</t>
  </si>
  <si>
    <t xml:space="preserve">Мастер-наладчик по техническому обслуживанию машинно-тракторного парка
Слесарь по ремонту сельскохозяйственных машин и оборудования
Тракторист
Водитель автомобиля
Водитель мототранспортных средств
</t>
  </si>
  <si>
    <t>35.01.17</t>
  </si>
  <si>
    <t>Обработчик рыбы и морепродуктов</t>
  </si>
  <si>
    <t xml:space="preserve">Обработчик рыбы и морепродуктов
Кулинар изделий из рыбы и морепродуктов
Оператор коптильной установки
</t>
  </si>
  <si>
    <t>38.01.02</t>
  </si>
  <si>
    <t>Продавец, контролер-кассир</t>
  </si>
  <si>
    <t xml:space="preserve">Продавец </t>
  </si>
  <si>
    <t>43.01.01</t>
  </si>
  <si>
    <t>Официант, бармен</t>
  </si>
  <si>
    <t xml:space="preserve">Официант. Бармен
</t>
  </si>
  <si>
    <t>Перечень специальностей среднего профессионального образования</t>
  </si>
  <si>
    <t>08.02.01</t>
  </si>
  <si>
    <t>Строительство и эксплуатация зданий и сооружений</t>
  </si>
  <si>
    <t xml:space="preserve">Техник
Старший техник
</t>
  </si>
  <si>
    <t>08.02.02</t>
  </si>
  <si>
    <t>Строительство и эксплуатация инженерных сооружений</t>
  </si>
  <si>
    <t>08.02.03</t>
  </si>
  <si>
    <t>Производство неметаллических строительных изделий и конструкций</t>
  </si>
  <si>
    <t>08.02.04</t>
  </si>
  <si>
    <t>Водоснабжение и водоотведение</t>
  </si>
  <si>
    <t>08.02.05</t>
  </si>
  <si>
    <t>Строительство и эксплуатация автомобильных дорог и аэродромов, мостов</t>
  </si>
  <si>
    <t>08.02.06</t>
  </si>
  <si>
    <t>Строительство и эксплуатация городских путей сообщения</t>
  </si>
  <si>
    <t>08.02.07</t>
  </si>
  <si>
    <t>Монтаж и эксплуатация внутренних сантехнических устройств, кондиционирования воздуха и вентиляции</t>
  </si>
  <si>
    <t>08.02.08</t>
  </si>
  <si>
    <t>Монтаж и эксплуатация оборудования и систем газоснабжения</t>
  </si>
  <si>
    <t>08.02.09</t>
  </si>
  <si>
    <t>Монтаж, наладка и эксплуатация электрооборудования промышленных и гражданских зданий</t>
  </si>
  <si>
    <t>08.02.10</t>
  </si>
  <si>
    <t>Строительство железных дорог, путь и путевое хозяйство</t>
  </si>
  <si>
    <t>09.02.01</t>
  </si>
  <si>
    <t>Компьютерные системы и комплексы</t>
  </si>
  <si>
    <t xml:space="preserve">Техник по компьютерным системам
Специалист по компьютерным системам
</t>
  </si>
  <si>
    <t>09.02.02</t>
  </si>
  <si>
    <t>Компьютерные сети</t>
  </si>
  <si>
    <t xml:space="preserve">Техник по компьютерным сетям
Специалист по администрированию сети
</t>
  </si>
  <si>
    <t>09.02.03</t>
  </si>
  <si>
    <t>Программирование в компьютерных системах</t>
  </si>
  <si>
    <t>Техник-программист       Программист</t>
  </si>
  <si>
    <t>09.02.04</t>
  </si>
  <si>
    <t>Информационные системы (по отраслям)</t>
  </si>
  <si>
    <t xml:space="preserve">Техник по информационным системам
Специалист по информационным системам
</t>
  </si>
  <si>
    <t>09.02.05</t>
  </si>
  <si>
    <t>Прикладная информатика (по отраслям)</t>
  </si>
  <si>
    <t xml:space="preserve">Техник-программист
Специалист по прикладной информатике
</t>
  </si>
  <si>
    <t>09.02.06</t>
  </si>
  <si>
    <t>Сетевое и системное администрирование</t>
  </si>
  <si>
    <t xml:space="preserve">Сетевой и системный администратор
Специалист по администрированию сети
</t>
  </si>
  <si>
    <t>09.02.07</t>
  </si>
  <si>
    <t>Информационные системы и программирование</t>
  </si>
  <si>
    <t xml:space="preserve">Администратор баз данных
Специалист по тестированию в области информационных технологий
Программист
Технический писатель
Специалист по информационным системам
Специалист по информационным ресурсам
Разработчик веб и мультимедийных приложений
</t>
  </si>
  <si>
    <t>10.02.01</t>
  </si>
  <si>
    <t>Организация и технология защиты информации</t>
  </si>
  <si>
    <t xml:space="preserve">Техник по защите информации
Старший техник по защите информации
</t>
  </si>
  <si>
    <t>10.02.02</t>
  </si>
  <si>
    <t>10.02.03</t>
  </si>
  <si>
    <t>10.02.04</t>
  </si>
  <si>
    <t>Обеспечение информационной безопасности телекоммуникационных систем</t>
  </si>
  <si>
    <t xml:space="preserve">Техник по защите информации
</t>
  </si>
  <si>
    <t>10.02.05</t>
  </si>
  <si>
    <t>Обеспечение информационной безопасности автоматизированных систем</t>
  </si>
  <si>
    <t>11.02.02</t>
  </si>
  <si>
    <t>Техническое обслуживание и ремонт радиоэлектронной техники (по отраслям)</t>
  </si>
  <si>
    <t>11.02.08</t>
  </si>
  <si>
    <t>Средства связи с подвижными объектами</t>
  </si>
  <si>
    <t xml:space="preserve">Техник
Специалист по телекоммуникациям
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</si>
  <si>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</si>
  <si>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</si>
  <si>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</si>
  <si>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</si>
  <si>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11.02.11</t>
  </si>
  <si>
    <t>Сети связи и системы коммутации</t>
  </si>
  <si>
    <t>11.02.12</t>
  </si>
  <si>
    <t>Почтовая связь</t>
  </si>
  <si>
    <t xml:space="preserve">Специалист почтовой связи
</t>
  </si>
  <si>
    <t>11.02.15</t>
  </si>
  <si>
    <t>Инфокоммуникационные сети и системы связи</t>
  </si>
  <si>
    <t>Специалист по обслуживанию телекоммуникаций</t>
  </si>
  <si>
    <t>13.02.03</t>
  </si>
  <si>
    <t>Электрические станции, сети и системы</t>
  </si>
  <si>
    <t>Техник-электрик
Старший техник-электрик</t>
  </si>
  <si>
    <t>13.02.04</t>
  </si>
  <si>
    <t>Гидроэлектроэнергетические установки</t>
  </si>
  <si>
    <t>Техник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</si>
  <si>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</si>
  <si>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</si>
  <si>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</si>
  <si>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</si>
  <si>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Техник
Специалист по электроснабжению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</si>
  <si>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</si>
  <si>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</si>
  <si>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15.02.08</t>
  </si>
  <si>
    <t>Технология машиностроения</t>
  </si>
  <si>
    <t>Техник. Специалист по технологии машиностроения</t>
  </si>
  <si>
    <t>15.02.15</t>
  </si>
  <si>
    <t>Технология металлообрабатывающего производства</t>
  </si>
  <si>
    <t>Техник-технолог</t>
  </si>
  <si>
    <t>22.02.06</t>
  </si>
  <si>
    <t>Сварочное производство</t>
  </si>
  <si>
    <t xml:space="preserve">Техник
Специалист сварочного
производства
</t>
  </si>
  <si>
    <t>25.02.08</t>
  </si>
  <si>
    <t>Эксплуатация беспилотных авиационных систем</t>
  </si>
  <si>
    <t>Оператор беспилотных летательных аппаратов</t>
  </si>
  <si>
    <t>Технолог-конструктор</t>
  </si>
  <si>
    <t>38.02.01</t>
  </si>
  <si>
    <t>Экономика и бухгалтерский учет (по отраслям)</t>
  </si>
  <si>
    <t>Бухгалтер</t>
  </si>
  <si>
    <t xml:space="preserve">ИТОГО: СПО по республике </t>
  </si>
  <si>
    <t>Фрезеровщик</t>
  </si>
  <si>
    <t>Зуборезчик</t>
  </si>
  <si>
    <t>Слесарь-ремонтник</t>
  </si>
  <si>
    <t xml:space="preserve">Слесарь-инструментальщик. </t>
  </si>
  <si>
    <t>Слесарь механосборочных работ</t>
  </si>
  <si>
    <t xml:space="preserve">Оператор станков с программным управлением
</t>
  </si>
  <si>
    <t xml:space="preserve">Токарь. </t>
  </si>
  <si>
    <t xml:space="preserve">Токарь-карусельщик. </t>
  </si>
  <si>
    <t>Шевинговальщик</t>
  </si>
  <si>
    <t xml:space="preserve">Зуборезчик.                               
</t>
  </si>
  <si>
    <t>18.01.05</t>
  </si>
  <si>
    <t>Аппаратчик-оператор производства неорганических веществ</t>
  </si>
  <si>
    <t>Аппартчик смешивания</t>
  </si>
  <si>
    <t>Аппартчик дозирования</t>
  </si>
  <si>
    <t>Скорняк-наборщик
Скорняк-раскройщик
Швея (в сырейно-красильных и скорняжных цехах)</t>
  </si>
  <si>
    <t>15.02.03</t>
  </si>
  <si>
    <t>Техническая эксплуатация гидравлических машин, гидроприводов и гидропневмоавтоматики</t>
  </si>
  <si>
    <t xml:space="preserve">Монтажник наружных трубопроводов </t>
  </si>
  <si>
    <t>Наладчик литейного оборудования</t>
  </si>
  <si>
    <t>15.01.08</t>
  </si>
  <si>
    <t>15.01.19</t>
  </si>
  <si>
    <t xml:space="preserve">Наладчик контрольно-измерительных приборов и автоматики
Слесарь по контрольно-измерительным приборам и автоматике
</t>
  </si>
  <si>
    <t>Наладчик станков и оборудования в механообработке</t>
  </si>
  <si>
    <t>15.01.23</t>
  </si>
  <si>
    <t xml:space="preserve">Наладчик автоматических линий и агрегатных станков
Наладчик автоматов и полуавтоматов
Наладчик станков и манипуляторов с программным управлением
Станочник широкого профиля
</t>
  </si>
  <si>
    <t>Станочник (металлообработка)</t>
  </si>
  <si>
    <t>15.01.25</t>
  </si>
  <si>
    <t>Чертежник-конструктор</t>
  </si>
  <si>
    <t>15.01.22</t>
  </si>
  <si>
    <t>Чертежник-конструктор Чертежник</t>
  </si>
  <si>
    <t>Токарь-универсал</t>
  </si>
  <si>
    <t>Токарь</t>
  </si>
  <si>
    <t>Токарь-карусельщик</t>
  </si>
  <si>
    <t>Токарь-револьверщик</t>
  </si>
  <si>
    <t>15.01.26</t>
  </si>
  <si>
    <t>Сварщик (ручной и частично механизированной сварки (наплавки</t>
  </si>
  <si>
    <t>Наладчик литейных машин                        Наладчик формовочных и стержневых машин</t>
  </si>
  <si>
    <t>31.02.01</t>
  </si>
  <si>
    <t>Лечебное дело</t>
  </si>
  <si>
    <t>Фельдшер</t>
  </si>
  <si>
    <t>31.02.02</t>
  </si>
  <si>
    <t>Акушерское дело</t>
  </si>
  <si>
    <t>Акушерка/акушер</t>
  </si>
  <si>
    <t>31.02.03</t>
  </si>
  <si>
    <t>Лабораторная диагностика</t>
  </si>
  <si>
    <t>Медицинский оптик
Оптик-оптометрист</t>
  </si>
  <si>
    <t>31.02.05</t>
  </si>
  <si>
    <t>Стоматология ортопедическая</t>
  </si>
  <si>
    <t>Зубной техник</t>
  </si>
  <si>
    <t>34.00.00</t>
  </si>
  <si>
    <t>СЕСТРИНСКОЕ ДЕЛО</t>
  </si>
  <si>
    <t>34.02.01</t>
  </si>
  <si>
    <t>Сестринское дело</t>
  </si>
  <si>
    <t>Медицинская сестра/Медицинский брат</t>
  </si>
  <si>
    <t>34.02.02</t>
  </si>
  <si>
    <t>Медицинский массаж (для обучения лиц с ограниченными возможностями здоровья по зрению)</t>
  </si>
  <si>
    <t>Медицинская сестра по массажу/Медицинский брат по массажу</t>
  </si>
  <si>
    <t>44.02.01</t>
  </si>
  <si>
    <t>Дошкольное образование</t>
  </si>
  <si>
    <t>Воспитатель детей дошкольного возраста</t>
  </si>
  <si>
    <t>44.02.02</t>
  </si>
  <si>
    <t>Преподавание в начальных классах</t>
  </si>
  <si>
    <t>Учитель начальных классов</t>
  </si>
  <si>
    <t>44.02.03</t>
  </si>
  <si>
    <t>Педагогика дополнительного образования</t>
  </si>
  <si>
    <t>Педагог дополнительного образования (с указанием области деятельности)</t>
  </si>
  <si>
    <t>44.02.04</t>
  </si>
  <si>
    <t>Специальное дошкольное образование</t>
  </si>
  <si>
    <t xml:space="preserve">Воспитатель детей дошкольного возраста с отклонениями в развитии и с сохранным развитием
Воспитатель детей дошкольного возраста с отклонениями в развитии и с сохранным развитием и дополнительной подготовкой (с указанием программы дополнительной подготовки)
</t>
  </si>
  <si>
    <t>44.02.05</t>
  </si>
  <si>
    <t>Коррекционная педагогика в начальном образовании</t>
  </si>
  <si>
    <t>Учитель начальных классов и начальных классов компенсирующего и коррекционно-развивающего образования</t>
  </si>
  <si>
    <t>44.02.06</t>
  </si>
  <si>
    <t>Профессиональное обучение    (по отраслям)</t>
  </si>
  <si>
    <t>Мастер производственного обучения (техник, технолог, конструктор-модельер, дизайнер и др.)</t>
  </si>
  <si>
    <t>49.02.01</t>
  </si>
  <si>
    <t>Учитель физической культуры</t>
  </si>
  <si>
    <t>49.02.02</t>
  </si>
  <si>
    <t>Адаптивная физическая культура</t>
  </si>
  <si>
    <t>Педагог по адаптивной физической культуре и спорту/Учитель адаптивной физической культуры</t>
  </si>
  <si>
    <t>50.02.01</t>
  </si>
  <si>
    <t>Мировая художественная культура</t>
  </si>
  <si>
    <t xml:space="preserve">Специалист в области мировой художественной культуры, преподаватель
Специалист в области мировой художественной культуры, преподаватель, экскурсовод
</t>
  </si>
  <si>
    <t>51.02.01</t>
  </si>
  <si>
    <t>Народное художественное творчество (по видам)</t>
  </si>
  <si>
    <t>Руководитель любительского творческого коллектива, преподаватель</t>
  </si>
  <si>
    <t>51.02.02</t>
  </si>
  <si>
    <t>Социально-культурная деятельность (по видам)</t>
  </si>
  <si>
    <t xml:space="preserve">Организатор социально-культурной деятельности
Менеджер социально-культурной деятельности
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</si>
  <si>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</si>
  <si>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</si>
  <si>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</si>
  <si>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</si>
  <si>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</si>
  <si>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</si>
  <si>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Артист балета ансамбля песни и танца, танцевального коллектива, преподаватель</t>
  </si>
  <si>
    <t>52.02.03</t>
  </si>
  <si>
    <t>Цирковое искусство</t>
  </si>
  <si>
    <t>Артист цирка, преподаватель</t>
  </si>
  <si>
    <t>52.02.04</t>
  </si>
  <si>
    <t>Актер, преподаватель</t>
  </si>
  <si>
    <t>52.02.05</t>
  </si>
  <si>
    <t>Искусство эстрады</t>
  </si>
  <si>
    <t>Артист эстрады, преподаватель</t>
  </si>
  <si>
    <t>53.02.01</t>
  </si>
  <si>
    <t>Музыкальное образование</t>
  </si>
  <si>
    <t>Учитель музыки, музыкальный руководитель</t>
  </si>
  <si>
    <t>53.02.02</t>
  </si>
  <si>
    <t>Музыкальное искусство эстрады (по видам)</t>
  </si>
  <si>
    <t>Артист, преподаватель, руководитель эстрадного коллектива</t>
  </si>
  <si>
    <t>53.02.03</t>
  </si>
  <si>
    <t>Инструментальное исполнительство (по видам инструментов)</t>
  </si>
  <si>
    <t>Артист, преподаватель, концертмейстер) / Артист-инструменталист (концертмейстер), преподаватель</t>
  </si>
  <si>
    <t>53.02.04</t>
  </si>
  <si>
    <t>Артист-вокалист, преподаватель</t>
  </si>
  <si>
    <t>53.02.05</t>
  </si>
  <si>
    <t>Сольное и хоровое народное пение</t>
  </si>
  <si>
    <t>Артист-вокалист, преподаватель, руководитель народного коллектива</t>
  </si>
  <si>
    <t>53.02.06</t>
  </si>
  <si>
    <t>Дирижер хора, преподаватель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</si>
  <si>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</si>
  <si>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</si>
  <si>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</si>
  <si>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Преподаватель, организатор музыкально-просветительской деятельности</t>
  </si>
  <si>
    <t>53.02.08</t>
  </si>
  <si>
    <t>Музыкальное звукооператорское мастерство</t>
  </si>
  <si>
    <t>Специалист звукооператорского мастерства</t>
  </si>
  <si>
    <t>53.02.09</t>
  </si>
  <si>
    <t>Театрально-декорационное искусство (по видам)</t>
  </si>
  <si>
    <t>Художник-технолог                               Специалист по театрально-декорационному искусству</t>
  </si>
  <si>
    <t>54.02.01</t>
  </si>
  <si>
    <t>Дизайн (по отраслям)</t>
  </si>
  <si>
    <t xml:space="preserve">Дизайнер
Дизайнер, преподаватель
</t>
  </si>
  <si>
    <t>54.02.02</t>
  </si>
  <si>
    <t>Декоративно-прикладное искусство и народные промыслы (по видам)</t>
  </si>
  <si>
    <t xml:space="preserve">Художник народных художественных промыслов
Художник-мастер, преподаватель
</t>
  </si>
  <si>
    <t>54.02.06</t>
  </si>
  <si>
    <t>Изобразительное искусство и черчение</t>
  </si>
  <si>
    <t>Учитель изобразительного искусства и черчения</t>
  </si>
  <si>
    <t>54.02.07</t>
  </si>
  <si>
    <t>Художник-скульптор, преподаватель</t>
  </si>
  <si>
    <t>54.02.05</t>
  </si>
  <si>
    <t>Живопись (по видам)</t>
  </si>
  <si>
    <t>Художник-живописец, преподаватель</t>
  </si>
  <si>
    <t>43.02.10</t>
  </si>
  <si>
    <t>Специалист по туризму</t>
  </si>
  <si>
    <t>43.02.14</t>
  </si>
  <si>
    <t>Специалист по гостеприимству</t>
  </si>
  <si>
    <t>35.02.06</t>
  </si>
  <si>
    <t>Технолог.                                           Старший технолог</t>
  </si>
  <si>
    <t>35.02.08</t>
  </si>
  <si>
    <t>Электрификация и автоматизация сельского хозяйства</t>
  </si>
  <si>
    <t>Техник-электрик.                               Старший техник-электрик</t>
  </si>
  <si>
    <t>39.02.01</t>
  </si>
  <si>
    <t>Специалист по социальной работе</t>
  </si>
  <si>
    <t>54.02.03</t>
  </si>
  <si>
    <t>Художественное оформление изделий текстильной и легкой промышленности</t>
  </si>
  <si>
    <t>Художник-технолог</t>
  </si>
  <si>
    <t>54.02.04</t>
  </si>
  <si>
    <t>Художник-реставратор</t>
  </si>
  <si>
    <t>54.02.08</t>
  </si>
  <si>
    <t>Техника и искусство фотографии</t>
  </si>
  <si>
    <t>Фототехник
Фотохудожник</t>
  </si>
  <si>
    <t>55.02.01</t>
  </si>
  <si>
    <t>Театральная и аудиовизуальная техника (по видам)</t>
  </si>
  <si>
    <t>Техник
Специалист</t>
  </si>
  <si>
    <t>55.02.02</t>
  </si>
  <si>
    <t>Анимация (по видам)</t>
  </si>
  <si>
    <t>Художник-мультипликатор
Художник-декоратор
Художник-мультипликатор
Художник-декоратор</t>
  </si>
  <si>
    <t xml:space="preserve">Приложение № 2          </t>
  </si>
  <si>
    <t>Слесарь-инструментальщик</t>
  </si>
  <si>
    <t xml:space="preserve">Контролер радиоэлектронной аппаратуры и приборов
Монтажник радиоэлектронной аппаратуры и приборов
Регулировщик радиоэлектронной аппаратуры и приборов
Слесарь-сборщик радиоэлектронной аппаратуры и приборов
Слесарь-механик по радиоэлектронной аппаратуре
</t>
  </si>
  <si>
    <t>Литейное производство черных и цветных металлов</t>
  </si>
  <si>
    <t>Металловедение и термическая обработка металлов</t>
  </si>
  <si>
    <t>22.02.03</t>
  </si>
  <si>
    <t>22.02.04</t>
  </si>
  <si>
    <t xml:space="preserve">Техник
Специалист по литейному производству
</t>
  </si>
  <si>
    <t xml:space="preserve">Техник
Специалист по термической обработке металлов
</t>
  </si>
  <si>
    <t>Метрология</t>
  </si>
  <si>
    <t>27.02.01</t>
  </si>
  <si>
    <t>19.00.00</t>
  </si>
  <si>
    <t>Кабельщик-спайщик Электромонтер линейных сооружений телефонной связи и радиофикации</t>
  </si>
  <si>
    <t>Библиотекарь</t>
  </si>
  <si>
    <t>Библиотекарь, специалист по информационным ресурсам</t>
  </si>
  <si>
    <t xml:space="preserve">Артист балета                  </t>
  </si>
  <si>
    <t>Артист балета, преподаватель</t>
  </si>
  <si>
    <t>Актер</t>
  </si>
  <si>
    <t>Хоровое дирижирование</t>
  </si>
  <si>
    <t>Живопись с присвоением квалификаций художник-живописец, преподаватель</t>
  </si>
  <si>
    <t xml:space="preserve">Художник-живописец
Художник-живописец, преподаватель
</t>
  </si>
  <si>
    <t xml:space="preserve">Обувщик по индивидуальному пошиву
Обувщик по пошиву ортопедической обуви
Обувщик по ремонту обуви
</t>
  </si>
  <si>
    <t>46.02.01</t>
  </si>
  <si>
    <t>Документационное обеспечение управления и архивоведение</t>
  </si>
  <si>
    <t>Специалист по документационному обеспечению управления, архивист</t>
  </si>
  <si>
    <t xml:space="preserve">Итого по инженерному делу, технологии и техническим наукам  </t>
  </si>
  <si>
    <t>Итого по сельскому хозяйству и сельскохозяйственным наукам</t>
  </si>
  <si>
    <t>Итого по науке об обществе</t>
  </si>
  <si>
    <t>Итого по образованию и педагогическим наукам</t>
  </si>
  <si>
    <t>Итого по искусству и культуре</t>
  </si>
  <si>
    <t>ИТОГО по профессиям СПО</t>
  </si>
  <si>
    <t>Итого по здравоохранению</t>
  </si>
  <si>
    <t xml:space="preserve">Управление, эксплуатация и обслуживание многоквартирного дома
</t>
  </si>
  <si>
    <t>08.02.11</t>
  </si>
  <si>
    <t xml:space="preserve">Техник
Специалист по управлению, эксплуатации и обслуживанию многоквартирного дома
</t>
  </si>
  <si>
    <t>Наладчик технологического оборудования (электронная техника)</t>
  </si>
  <si>
    <t xml:space="preserve">Наладчик технологического оборудования </t>
  </si>
  <si>
    <t>11.01.11</t>
  </si>
  <si>
    <t>Машинист котлов</t>
  </si>
  <si>
    <t>13.01.01</t>
  </si>
  <si>
    <t>Машинист блочной системы управления агрегатами (котел-турбина)
Машинист котлов
Машинист-обходчик по котельному оборудованию</t>
  </si>
  <si>
    <t>13.01.04</t>
  </si>
  <si>
    <t>Слесарь по ремонту оборудования электростанций</t>
  </si>
  <si>
    <t xml:space="preserve">Слесарь по ремонту оборудования тепловых сетей
Слесарь по ремонту оборудования котельных и пылеприготовительных цехов
Слесарь по ремонту парогазотурбинного оборудования
</t>
  </si>
  <si>
    <t xml:space="preserve">Сварщик термитной сварки
</t>
  </si>
  <si>
    <t>Сварщик на лазерных установках</t>
  </si>
  <si>
    <t>15.01.06</t>
  </si>
  <si>
    <t xml:space="preserve">Сварщик на лазерных установках
</t>
  </si>
  <si>
    <t xml:space="preserve">Слесарь по контрольно-измерительным приборам и автоматике
</t>
  </si>
  <si>
    <t>Слесарь по контрольно-измерительным приборам и автоматике</t>
  </si>
  <si>
    <t>15.01.20</t>
  </si>
  <si>
    <t xml:space="preserve">Шевинговальщик
</t>
  </si>
  <si>
    <t>29.01.16</t>
  </si>
  <si>
    <t>Ткач</t>
  </si>
  <si>
    <t>29.02.04</t>
  </si>
  <si>
    <t>Конструирование, моделирование и технология швейных изделий</t>
  </si>
  <si>
    <t>Финансы</t>
  </si>
  <si>
    <t>38.02.06</t>
  </si>
  <si>
    <t>Финансист</t>
  </si>
  <si>
    <t xml:space="preserve">Повар, кондитер
</t>
  </si>
  <si>
    <t>43.01.09</t>
  </si>
  <si>
    <t xml:space="preserve">Повар
Кондитер
</t>
  </si>
  <si>
    <t>38.02.05</t>
  </si>
  <si>
    <t>Товароведение и экспертиза качества потребительских товаров</t>
  </si>
  <si>
    <t xml:space="preserve">Товаровед-эксперт
</t>
  </si>
  <si>
    <t>43.02.01</t>
  </si>
  <si>
    <t>Организация обслуживания в общественном питании</t>
  </si>
  <si>
    <t xml:space="preserve">Менеджер
</t>
  </si>
  <si>
    <t>Поварское и кондитерское дело</t>
  </si>
  <si>
    <t>43.02.15</t>
  </si>
  <si>
    <t>Специалист по поварскому и кондитерскому делу</t>
  </si>
  <si>
    <t>Итого по технике и технологии строительства</t>
  </si>
  <si>
    <t>Итого по информатике и вычислительной технике</t>
  </si>
  <si>
    <t>Итого по электронике, радиотехнике и системе связи</t>
  </si>
  <si>
    <t>Итого по электро- и теплоэнергетике</t>
  </si>
  <si>
    <t>Итого по машинестроению</t>
  </si>
  <si>
    <t>Итого по химической технологии</t>
  </si>
  <si>
    <t>Итого по технологии легкой промышленности</t>
  </si>
  <si>
    <t>Итого по технике и технологии наземного транспорта</t>
  </si>
  <si>
    <t xml:space="preserve">Итого по инженерному делу, технологии и техническим наукам </t>
  </si>
  <si>
    <t>Машинист бульдозера, Машинист скрепера Машинист автогрейдера Машинист экскаватора одноковшового</t>
  </si>
  <si>
    <t>Слесарь по ремонту дорожно-строительных машин и тракторов Электрогазосварщик Слесарь по ремонту автомобилей</t>
  </si>
  <si>
    <t>Итого по информационной безопасности</t>
  </si>
  <si>
    <t>Итого по электронике и радиотехнике</t>
  </si>
  <si>
    <t>Итого по машиностроению</t>
  </si>
  <si>
    <t>Итого по технологии материалов</t>
  </si>
  <si>
    <t>ИТОГО по специальностям (2)</t>
  </si>
  <si>
    <t>Итого по промышленной экологии и биотехнологии</t>
  </si>
  <si>
    <t>19.02.05</t>
  </si>
  <si>
    <t>Технология бродильных производств и виноделие</t>
  </si>
  <si>
    <t>ПРМЫШЛЕННАЯ ЭКОЛОГИЯ И БИОТЕХНОЛОГИИ</t>
  </si>
  <si>
    <t xml:space="preserve">Овощевод                           Рисовод                              Табаковод                Цветовод
Эфиромасличник
Виноградарь 
Хмелевод
Чаевод Плодоовощевод
</t>
  </si>
  <si>
    <t>Овощевод защищенного грунта</t>
  </si>
  <si>
    <t>35.01.10</t>
  </si>
  <si>
    <t>Овощевод                               Цветовод</t>
  </si>
  <si>
    <t>35.01.11</t>
  </si>
  <si>
    <t xml:space="preserve">Мастер сельскохозяйственного производства </t>
  </si>
  <si>
    <t>Оператор животноводческих компексов и механизированных ферм      Слесарь по ремонту сельскохозяйственных машин и оборудования              тракторист-машинист сельскохозяйственного производства водитель автомобиля</t>
  </si>
  <si>
    <t>35.01.20</t>
  </si>
  <si>
    <t>Пчеловод</t>
  </si>
  <si>
    <t>35.01.23</t>
  </si>
  <si>
    <t>Хозяйка (ин) усадьбы</t>
  </si>
  <si>
    <t>Оператор машинного доения                                 Плодоовощевод                     Повар                                       Учетчик</t>
  </si>
  <si>
    <t>36.01.02</t>
  </si>
  <si>
    <t>Мастер животноводства</t>
  </si>
  <si>
    <t>Оператор животноводческих комплексов и механизированных ферм</t>
  </si>
  <si>
    <t xml:space="preserve">Оператор машинного доения                                 </t>
  </si>
  <si>
    <t>Оператор птицефабрик и механизированных ферм</t>
  </si>
  <si>
    <t>35.02.05</t>
  </si>
  <si>
    <t>Агрономия</t>
  </si>
  <si>
    <t>Агроном                              Старший агроном</t>
  </si>
  <si>
    <t>35.02.07</t>
  </si>
  <si>
    <t>Механизация сельского хозяйства</t>
  </si>
  <si>
    <t>Техник-механик                         Старший техник-механик</t>
  </si>
  <si>
    <t>35.02.13</t>
  </si>
  <si>
    <t>Пчеловодство</t>
  </si>
  <si>
    <t>Техник-пчеловод</t>
  </si>
  <si>
    <t>35.02.16</t>
  </si>
  <si>
    <t>Эксплуатация и ремонт сельскохозяйственной техники и оборудования</t>
  </si>
  <si>
    <t>36.02.01</t>
  </si>
  <si>
    <t>36.02.02</t>
  </si>
  <si>
    <t xml:space="preserve">Ветеринария   </t>
  </si>
  <si>
    <t>Зоотехния</t>
  </si>
  <si>
    <t xml:space="preserve">Ветеринарный фельдшер     Старший ветеринарный фельдшер                               </t>
  </si>
  <si>
    <t xml:space="preserve">Зоотехник                                Старший зоотехник </t>
  </si>
  <si>
    <t xml:space="preserve">Потребность республиканского рынка труда в специалистах среднего образования различных направлений на 2024-2035 годы </t>
  </si>
  <si>
    <t>6</t>
  </si>
  <si>
    <t>Итого: по Перечню специальностей среднего профессионального образования</t>
  </si>
  <si>
    <t>Медицинская сестра/медицинский брат</t>
  </si>
  <si>
    <t>Медицинский лабораторный техник                                         Медицинский технолог</t>
  </si>
  <si>
    <t>Виноградарь 
Хмелевод
Чаевод Плодоовощевод</t>
  </si>
  <si>
    <t>Рисовод                              Табаковод                Цветовод
Эфиромасличник</t>
  </si>
  <si>
    <t xml:space="preserve">Овощевод                           
</t>
  </si>
  <si>
    <t>Итого по аэронавигация и эксплуатация авиационной и ракетно-космической техники</t>
  </si>
  <si>
    <t>АЭРОНАВИГАЦИЯ И ЭКСПЛУАТАЦИЯ АВИАЦИОННОЙ И РАКЕТНО-КОСМИЧЕСКОЙ ТЕХНИКИ</t>
  </si>
  <si>
    <t>25.00.00</t>
  </si>
  <si>
    <t>Специалист</t>
  </si>
  <si>
    <t>Техническое обслуживание и ремонт двигателей, систем и агрегатов автомобилей</t>
  </si>
  <si>
    <t>23.02.07</t>
  </si>
  <si>
    <t>Старший техник</t>
  </si>
  <si>
    <t>Техническая эксплуатация подвижного состава железных дорог</t>
  </si>
  <si>
    <t>23.02.06</t>
  </si>
  <si>
    <t>Техническая эксплуатация подъемно-транспортных, строительных, дорожных машин и оборудования (по отраслям)</t>
  </si>
  <si>
    <t>23.02.04</t>
  </si>
  <si>
    <t>Организация перевозок и управление на транспорте (по видам)</t>
  </si>
  <si>
    <t>23.02.01</t>
  </si>
  <si>
    <t>Специалист по информационным ресурсам</t>
  </si>
  <si>
    <t>Специалист по информационным системам</t>
  </si>
  <si>
    <t>Программист</t>
  </si>
  <si>
    <t>Специалист по тестированию в области информационных технологий</t>
  </si>
  <si>
    <t xml:space="preserve">Администратор баз данных
</t>
  </si>
  <si>
    <t>Строительство и эксплуатация автомобильных дорог и аэродромов</t>
  </si>
  <si>
    <t xml:space="preserve">Техник
</t>
  </si>
  <si>
    <t>Слесарь по ремонту подвижного состава</t>
  </si>
  <si>
    <t>Слесарь по осмотру и ремонту локомотивов на пунктах технического обслуживания</t>
  </si>
  <si>
    <t>Слесарь по обслуживанию и ремонту подвижного состава</t>
  </si>
  <si>
    <t>23.01.10</t>
  </si>
  <si>
    <t>Помощник машиниста электропоезда</t>
  </si>
  <si>
    <t>Помощник машиниста тепловоза</t>
  </si>
  <si>
    <t>Помощник машиниста электровоза</t>
  </si>
  <si>
    <t>Машинист локомотива</t>
  </si>
  <si>
    <t>23.01.09</t>
  </si>
  <si>
    <t>Слесарь по ремонту дорожно-строительных машин и тракторов</t>
  </si>
  <si>
    <t>Слесарь по ремонту автомобилей</t>
  </si>
  <si>
    <t>Машинист экскаватора одноковшового</t>
  </si>
  <si>
    <t>Машинист автогрейдера</t>
  </si>
  <si>
    <t xml:space="preserve">Машинист бульдозера, </t>
  </si>
  <si>
    <t>Обходчик пути и искусственных сооружений</t>
  </si>
  <si>
    <t>Монтер пути</t>
  </si>
  <si>
    <t>Бригадир-путеец</t>
  </si>
  <si>
    <t>08.01.23</t>
  </si>
  <si>
    <t>ИТОГО</t>
  </si>
  <si>
    <t>Предоставление услуг предприятия питания</t>
  </si>
  <si>
    <t>Туризм и гостеприимство квалификация: специалист по туризму и гостеприимству</t>
  </si>
  <si>
    <t>43.02.16</t>
  </si>
  <si>
    <t>Горничная</t>
  </si>
  <si>
    <t>Предоставление гостиничных услуг</t>
  </si>
  <si>
    <t>Предоставление экскурсионных услуг</t>
  </si>
  <si>
    <t>Предоставление туроператорских и турагентских услуг</t>
  </si>
  <si>
    <t>Виды деятельности</t>
  </si>
  <si>
    <t>Шифр профессии</t>
  </si>
  <si>
    <t xml:space="preserve">Итого: по Перечню специальностей среднего профессионального образования   </t>
  </si>
  <si>
    <t>Специалист почтовой связи</t>
  </si>
  <si>
    <t>Радиосвязь, радиовещание и телевидение системах</t>
  </si>
  <si>
    <t>Техник по защите информации</t>
  </si>
  <si>
    <t>Прикладная информатика (по отраслям</t>
  </si>
  <si>
    <t xml:space="preserve">Техник-программист
Программист
</t>
  </si>
  <si>
    <r>
      <rPr>
        <b/>
        <sz val="12"/>
        <rFont val="Times New Roman"/>
        <family val="1"/>
        <charset val="204"/>
      </rPr>
      <t xml:space="preserve">Итого: по Перечню профессий среднего профессионального образования </t>
    </r>
    <r>
      <rPr>
        <sz val="12"/>
        <rFont val="Times New Roman"/>
        <family val="1"/>
        <charset val="204"/>
      </rPr>
      <t xml:space="preserve">
</t>
    </r>
  </si>
  <si>
    <t xml:space="preserve">Кабельщик-спайщик
Электромонтер линейных сооружений телефонной связи и радиофикации
</t>
  </si>
  <si>
    <t xml:space="preserve">Электромонтер станционного оборудования радиофикации
Электромонтер станционного оборудования телеграфной связи
Электромонтер станционного оборудования телефонной связи
</t>
  </si>
  <si>
    <t xml:space="preserve">Монтажник связи - антенщик
Монтажник связи - кабельщик
Монтажник связи - линейщик
Монтажник связи - спайщик
</t>
  </si>
  <si>
    <r>
      <t xml:space="preserve">Квалификация                                           </t>
    </r>
    <r>
      <rPr>
        <b/>
        <sz val="10"/>
        <color theme="1"/>
        <rFont val="Times New Roman"/>
        <family val="1"/>
        <charset val="204"/>
      </rPr>
      <t>(по Перечню    Приказа
от 12.09.2013 г. № 1061)</t>
    </r>
  </si>
  <si>
    <r>
      <rPr>
        <b/>
        <sz val="12"/>
        <color theme="1"/>
        <rFont val="Times New Roman"/>
        <family val="1"/>
        <charset val="204"/>
      </rPr>
      <t xml:space="preserve">Наименование профессии, специальности </t>
    </r>
    <r>
      <rPr>
        <b/>
        <sz val="10"/>
        <color theme="1"/>
        <rFont val="Times New Roman"/>
        <family val="1"/>
        <charset val="204"/>
      </rPr>
      <t>(по  Перечню Приказ
от 12.09.2013 г. № 1061)</t>
    </r>
  </si>
  <si>
    <r>
      <rPr>
        <b/>
        <sz val="12"/>
        <color theme="1"/>
        <rFont val="Times New Roman"/>
        <family val="1"/>
        <charset val="204"/>
      </rPr>
      <t xml:space="preserve">Шифр профессии, (должности)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(по Перечню Приказ
от 12.09.2013 г. № 1061)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</si>
  <si>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Потребность республиканского рынка труда
          в специалистах различных направлений на 2024-2035 годы
                </t>
  </si>
  <si>
    <t xml:space="preserve"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</si>
  <si>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Ветеринарный фельдшер                         </t>
  </si>
  <si>
    <t>Ветеринария</t>
  </si>
  <si>
    <t>Конструирование, моделирование и технология изделий из меха</t>
  </si>
  <si>
    <t>29.02.03</t>
  </si>
  <si>
    <t>Специалист по литейному производству</t>
  </si>
  <si>
    <t xml:space="preserve">Овощевод </t>
  </si>
  <si>
    <t xml:space="preserve">Цветовод
Эфиромасличник
Виноградарь 
Хмелевод
Чаевод Плодоовощевод
</t>
  </si>
  <si>
    <t xml:space="preserve">Слесарь-электрик по ремонту электрооборудования
Электромонтер по ремонту и обслуживанию электрооборудования
</t>
  </si>
  <si>
    <t>Тракторист</t>
  </si>
  <si>
    <t xml:space="preserve">Машинист трубоукладчика
</t>
  </si>
  <si>
    <t>Машинист компрессора передвижного с двигателем внутреннего сгорания</t>
  </si>
  <si>
    <t>Машинист катка самоходного с гладкими вальцами</t>
  </si>
  <si>
    <t>Машинист скрепера</t>
  </si>
  <si>
    <t>Машинист бульдозера</t>
  </si>
  <si>
    <t>Слесарь-инструментальщик.  Слесарь-ремонтник Слесарь механосборочных работ</t>
  </si>
  <si>
    <t>Электромонтер по ремонту электросетей</t>
  </si>
  <si>
    <t>Электромонтер линейных сооружений телефонной связи и радиофикации</t>
  </si>
  <si>
    <t>Регулировщик радиоэлектронной аппаратуры и приборов. Слесарь-сборщик радиоэлектронной аппаратуры и приборов</t>
  </si>
  <si>
    <t xml:space="preserve">Потребность  в специалистах, чел.            </t>
  </si>
  <si>
    <t>Приложение № 2</t>
  </si>
  <si>
    <t>ВСЕГО:</t>
  </si>
  <si>
    <t>ИТОГО:</t>
  </si>
  <si>
    <t xml:space="preserve">Архитектор </t>
  </si>
  <si>
    <t xml:space="preserve">Архитектура </t>
  </si>
  <si>
    <t>07.02.01</t>
  </si>
  <si>
    <t>07.00.00</t>
  </si>
  <si>
    <t>Мастер по ремонту и обслуживанию инженерных систем жилищно-коммунального хозяйства</t>
  </si>
  <si>
    <t>Ремонтник искусственных сооружений</t>
  </si>
  <si>
    <t>Сигналист</t>
  </si>
  <si>
    <t xml:space="preserve">Обходчик пути и искусственных сооружений </t>
  </si>
  <si>
    <t>Слесарь по ремонту путевых машин и механизмов</t>
  </si>
  <si>
    <t>Оператор дефектоскопной тележки</t>
  </si>
  <si>
    <t>Наладчик железнодорожно-строительных машин и механизмов</t>
  </si>
  <si>
    <t>Мастер путевых машин</t>
  </si>
  <si>
    <t>08.01.22</t>
  </si>
  <si>
    <t>Потребность в специалистах с СПО отрасли</t>
  </si>
  <si>
    <t>Рабочие службы главного инженера</t>
  </si>
  <si>
    <t xml:space="preserve">Главный механик </t>
  </si>
  <si>
    <t xml:space="preserve">Главный энергетик </t>
  </si>
  <si>
    <t xml:space="preserve">Главный инженер </t>
  </si>
  <si>
    <t>Рабочий консервного цеха</t>
  </si>
  <si>
    <t>Главный технолог</t>
  </si>
  <si>
    <t xml:space="preserve">Технолог предприятия </t>
  </si>
  <si>
    <t xml:space="preserve">Мастер консервоного цеха </t>
  </si>
  <si>
    <t xml:space="preserve">Мастер цеха упаковки </t>
  </si>
  <si>
    <t xml:space="preserve">Мастер цеха обвалки </t>
  </si>
  <si>
    <t xml:space="preserve">Оператор термической обработки </t>
  </si>
  <si>
    <t xml:space="preserve">Фармовшик деликотесных изделий </t>
  </si>
  <si>
    <t xml:space="preserve">Оператор инъектора </t>
  </si>
  <si>
    <t xml:space="preserve">Упаковщик продукции </t>
  </si>
  <si>
    <t xml:space="preserve">Начальник убойного цеха </t>
  </si>
  <si>
    <t>Мастер убойного цеха</t>
  </si>
  <si>
    <t xml:space="preserve">Технолог убойного </t>
  </si>
  <si>
    <t>ООО "Дагмясо"</t>
  </si>
  <si>
    <t>Оператор элеваторного комплекса/ООО "Нива"</t>
  </si>
  <si>
    <t>Гитротехник /ООО "Нива"</t>
  </si>
  <si>
    <t>Подсобные рабочие  /ООО "Капил-инвест Пром"</t>
  </si>
  <si>
    <t>Специалист КИП/ "Дербенская винодельческая компания"</t>
  </si>
  <si>
    <t>Инженер-микробиолог/ "Дербенская винодельческая компания"</t>
  </si>
  <si>
    <t>2-5</t>
  </si>
  <si>
    <t>Корректировщик ванн</t>
  </si>
  <si>
    <t>1</t>
  </si>
  <si>
    <t>2-6</t>
  </si>
  <si>
    <t>Гальваник</t>
  </si>
  <si>
    <t>Шлифовщик</t>
  </si>
  <si>
    <t>2</t>
  </si>
  <si>
    <t>Сверловщик</t>
  </si>
  <si>
    <t>Полировщик</t>
  </si>
  <si>
    <t>Заточник</t>
  </si>
  <si>
    <t>Термист</t>
  </si>
  <si>
    <t>4-6</t>
  </si>
  <si>
    <t>Наладчик оборудования и агрегатов в термообработке</t>
  </si>
  <si>
    <t>Наладчик кузнечнопрессового оборудования</t>
  </si>
  <si>
    <t>Кузнец-штамповщик</t>
  </si>
  <si>
    <t>Кузнец ручной ковки</t>
  </si>
  <si>
    <t>Кузнец на молотах и прессах</t>
  </si>
  <si>
    <t>Контролер по термообработке</t>
  </si>
  <si>
    <t>Контролер кузнечнопрессовых работ</t>
  </si>
  <si>
    <t>2-3</t>
  </si>
  <si>
    <t>Резчик на пилах, ножовках и станках</t>
  </si>
  <si>
    <t>1-4</t>
  </si>
  <si>
    <t>Резчик металла на ножницах и прессах</t>
  </si>
  <si>
    <t>Формовщик ручной формовки</t>
  </si>
  <si>
    <t>Формовщик по выплавляемым моделям</t>
  </si>
  <si>
    <t>Формовщик машинной формовки</t>
  </si>
  <si>
    <t>1-3</t>
  </si>
  <si>
    <t>Уборщик в литейных цехах</t>
  </si>
  <si>
    <t>Сушильщик стержней, форм, формовочных материалов</t>
  </si>
  <si>
    <t>Стерженщик ручной формовки</t>
  </si>
  <si>
    <t>1-5</t>
  </si>
  <si>
    <t>Стерженщик машинной формовки</t>
  </si>
  <si>
    <t>Плавильщик металла и сплавов</t>
  </si>
  <si>
    <t>Обрубщик</t>
  </si>
  <si>
    <t>Обмазчик ковшей</t>
  </si>
  <si>
    <t>3-5</t>
  </si>
  <si>
    <t>Наладчик литейных машин</t>
  </si>
  <si>
    <t>Наждачник</t>
  </si>
  <si>
    <t>1-6</t>
  </si>
  <si>
    <t>Модельщик по деревянным моделям</t>
  </si>
  <si>
    <t>Модельщик выплавляемых моделей</t>
  </si>
  <si>
    <t>Литейщик металлов и сплавов</t>
  </si>
  <si>
    <t>Контролер в литейном производстве</t>
  </si>
  <si>
    <t>2-4</t>
  </si>
  <si>
    <t>Заливщик металла</t>
  </si>
  <si>
    <t>Выбивальщик отливок</t>
  </si>
  <si>
    <t xml:space="preserve">2035 год </t>
  </si>
  <si>
    <t xml:space="preserve">2034 год </t>
  </si>
  <si>
    <t xml:space="preserve">2033 год </t>
  </si>
  <si>
    <t xml:space="preserve">2032 год </t>
  </si>
  <si>
    <t xml:space="preserve">2031 год </t>
  </si>
  <si>
    <t xml:space="preserve">2030 год </t>
  </si>
  <si>
    <t xml:space="preserve">2029 год </t>
  </si>
  <si>
    <t xml:space="preserve">2028 год </t>
  </si>
  <si>
    <t xml:space="preserve">2027 год </t>
  </si>
  <si>
    <t xml:space="preserve">2026 год </t>
  </si>
  <si>
    <t xml:space="preserve">2025 год </t>
  </si>
  <si>
    <t xml:space="preserve">Дополнительные требования к работнику </t>
  </si>
  <si>
    <t xml:space="preserve">Требуемое образование (СПО, ВО) </t>
  </si>
  <si>
    <t>Наименование профессии, специальности АО "Завод им. Гаджиева "</t>
  </si>
  <si>
    <t xml:space="preserve"> АО "Завод им. Гаджиева "</t>
  </si>
  <si>
    <t xml:space="preserve">Профессии котрые нет в Приказе
от 12 сентября 2013 г. N 1061 и в ПРИКАЗ
от 29 октября 2013 г. N 1199
</t>
  </si>
  <si>
    <t>Виноградарь</t>
  </si>
  <si>
    <t xml:space="preserve">инженерному делу, технологии и техническим наукам  </t>
  </si>
  <si>
    <t>Лаборант-электроакустик</t>
  </si>
  <si>
    <t xml:space="preserve">Лаборант по анализу формовочных шихтовых смесей </t>
  </si>
  <si>
    <t xml:space="preserve">лаборант-элетроакустик </t>
  </si>
  <si>
    <t>Лаборант химического анализа</t>
  </si>
  <si>
    <t>Лаборант спектрального анализа</t>
  </si>
  <si>
    <t>Лаборант-эколог</t>
  </si>
  <si>
    <t xml:space="preserve">Электромонтер по ремонту и обслуживанию электрооборудования 
Кулинар изделий из рыбы и морепродуктов
Оператор коптильной установки
</t>
  </si>
  <si>
    <t>Электромонтер по ремонту и обслуживанию электрооборудования в сельскохозяйственном производстве</t>
  </si>
  <si>
    <t>35.01.15</t>
  </si>
  <si>
    <t xml:space="preserve">Водители автотранспорта                            </t>
  </si>
  <si>
    <t>Жиловщик мяса и субпродуктов</t>
  </si>
  <si>
    <t>Обвальщик</t>
  </si>
  <si>
    <t>Переработчик скота и мяса</t>
  </si>
  <si>
    <t xml:space="preserve">мастер цеха колбасных изделий и деликотесов </t>
  </si>
  <si>
    <t>Составитель фарша</t>
  </si>
  <si>
    <t>Формовщик колбасных изделий</t>
  </si>
  <si>
    <t>Оператор процессов колбасного производства</t>
  </si>
  <si>
    <t>19.01.14</t>
  </si>
  <si>
    <t>Оператор холодильных установок (холодильного обуродования)</t>
  </si>
  <si>
    <t>Электромеханик по торговому и холодильному оборудованию</t>
  </si>
  <si>
    <t>15.01.17</t>
  </si>
  <si>
    <t xml:space="preserve">Наладчик литейных машин
Наладчик формовочных и стержневых машин
</t>
  </si>
  <si>
    <t>Младщие технические работтники</t>
  </si>
  <si>
    <t xml:space="preserve">Машинист оборудования </t>
  </si>
  <si>
    <t>Машинист машин и оборудования в производстве цемента</t>
  </si>
  <si>
    <t>08.01.11</t>
  </si>
  <si>
    <t xml:space="preserve">Потребность республиканского рынка труда в специалистах среднего образования различных направлений на 2023-2035 годы </t>
  </si>
  <si>
    <t>ИТОГО: СПО по Дагвино</t>
  </si>
  <si>
    <t>Потребность республиканского рынка труда в специалистах среднего образования различных направлений на 2024-2035 годы Комитет по виноградарству и алкогольному регулированию Республики Дагестан</t>
  </si>
  <si>
    <t>Мастер жилищно-коммунального хозяйства</t>
  </si>
  <si>
    <t>22.02.05</t>
  </si>
  <si>
    <t>Электромеханик по лифтам</t>
  </si>
  <si>
    <t>13.01.14</t>
  </si>
  <si>
    <t>54.01.02</t>
  </si>
  <si>
    <t>54.01.20</t>
  </si>
  <si>
    <t>Ювелир</t>
  </si>
  <si>
    <t>Графический дизайнер</t>
  </si>
  <si>
    <t>АРХИТЕКТУРА</t>
  </si>
  <si>
    <t>07.01.01</t>
  </si>
  <si>
    <t>Архитектура</t>
  </si>
  <si>
    <t>Монтаж, техническое обслуживание и ремонт электронных приборов и устройств</t>
  </si>
  <si>
    <t>11.02.16</t>
  </si>
  <si>
    <t>Специалист по электронным приборам и устройствам</t>
  </si>
  <si>
    <t>Аддитивные технологии</t>
  </si>
  <si>
    <t>15.02.09</t>
  </si>
  <si>
    <t>15.02.10</t>
  </si>
  <si>
    <t>15.02.12</t>
  </si>
  <si>
    <t>Мехатроника и мобильная робототехника (по отраслям)</t>
  </si>
  <si>
    <t>Техник-мехатроник Специалист по мобильной робототехнике</t>
  </si>
  <si>
    <t>Монтаж, техническое обслуживание и ремонт промышленного оборудования (по отраслям)</t>
  </si>
  <si>
    <t>Техник-механик</t>
  </si>
  <si>
    <t xml:space="preserve">ПРИКЛАДНАЯ ГЕОЛОГИЯ, ГОРНОЕ ДЕЛО, НЕФТЕГАЗОВОЕ ДЕЛО И ГЕОДЕЗИЯ
</t>
  </si>
  <si>
    <t>21.00.00</t>
  </si>
  <si>
    <t>Разработка и эксплуатация нефтяных и газовых месторождений</t>
  </si>
  <si>
    <t>21.02.01</t>
  </si>
  <si>
    <t>21.02.02</t>
  </si>
  <si>
    <t>Бурение нефтяных и газовых скважин</t>
  </si>
  <si>
    <t xml:space="preserve">ТЕХНИКА И ТЕХНОЛОГИИ НАЗЕМНОГО ТРАНСПОРТА
</t>
  </si>
  <si>
    <t xml:space="preserve">АЭРОНАВИГАЦИЯ И ЭКСПЛУАТАЦИЯ АВИАЦИОННОЙ И РАКЕТНО-КОСМИЧЕСКОЙ ТЕХНИКИ
</t>
  </si>
  <si>
    <t>Контроль работы измерительных приборов</t>
  </si>
  <si>
    <t>27.02.06</t>
  </si>
  <si>
    <t>Техник - метролог</t>
  </si>
  <si>
    <t>27.02.07</t>
  </si>
  <si>
    <t>Управление качеством продукции, процессов и услуг (по отраслям)</t>
  </si>
  <si>
    <t>29.02.05</t>
  </si>
  <si>
    <t xml:space="preserve">Технология текстильных изделий (по видам)
</t>
  </si>
  <si>
    <t>35.02.12</t>
  </si>
  <si>
    <t>Садово-парковое и ландшафтное строительство</t>
  </si>
  <si>
    <t>Операционная деятельность в логистике</t>
  </si>
  <si>
    <t>38.02.03</t>
  </si>
  <si>
    <t>Операционный логист</t>
  </si>
  <si>
    <t>08.01.27</t>
  </si>
  <si>
    <t>08.01.28</t>
  </si>
  <si>
    <t>08.01.29</t>
  </si>
  <si>
    <t>08.01.31</t>
  </si>
  <si>
    <t xml:space="preserve">Мастер общестроительных работ </t>
  </si>
  <si>
    <t xml:space="preserve">Мастер отделочных строительных и декоративных работ </t>
  </si>
  <si>
    <t xml:space="preserve">Мастер по ремонту и обслуживанию инженерных систем жилищно-коммунального хозяйства </t>
  </si>
  <si>
    <t xml:space="preserve">Электромонтажник электрических сетей и электрооборудования </t>
  </si>
  <si>
    <t>09.01.04</t>
  </si>
  <si>
    <t xml:space="preserve">Наладчик аппаратных и программных средств инфокоммуникационных систем </t>
  </si>
  <si>
    <t>15.01.37</t>
  </si>
  <si>
    <t>15.01.38</t>
  </si>
  <si>
    <t>Слесарь-наладчик контрольно-измерительных приборов и автоматики</t>
  </si>
  <si>
    <t>Оператор-наладчик металлообрабатывающих станков</t>
  </si>
  <si>
    <t>29.01.33</t>
  </si>
  <si>
    <t>29.01.35</t>
  </si>
  <si>
    <t>Мастер по изготовлению швейных изделий</t>
  </si>
  <si>
    <t>Оператор оборудования производства текстильных изделий (по видам)</t>
  </si>
  <si>
    <t>08.02.13</t>
  </si>
  <si>
    <t>08.02.14</t>
  </si>
  <si>
    <t>08.02.15</t>
  </si>
  <si>
    <t xml:space="preserve">Эксплуатация и обслуживание многоквартирного дома </t>
  </si>
  <si>
    <t>Информационное моделирование в строительстве</t>
  </si>
  <si>
    <t>09.02.08</t>
  </si>
  <si>
    <t>Интеллектуальные интегрированные системы</t>
  </si>
  <si>
    <t>11.02.17</t>
  </si>
  <si>
    <t xml:space="preserve">Разработка электронных устройств и систем </t>
  </si>
  <si>
    <t>13.02.12</t>
  </si>
  <si>
    <t>13.02.13</t>
  </si>
  <si>
    <t>Электрические станции, сети, их релейная защита и автоматизация</t>
  </si>
  <si>
    <t>Эксплуатация и обслуживание электрического и электромеханического оборудования (по отраслям)</t>
  </si>
  <si>
    <t>15.02.16</t>
  </si>
  <si>
    <t xml:space="preserve">Технология машиностроения </t>
  </si>
  <si>
    <t>21.02.19</t>
  </si>
  <si>
    <t xml:space="preserve">Землеустройство </t>
  </si>
  <si>
    <t>29.02.10</t>
  </si>
  <si>
    <t xml:space="preserve">Конструирование, моделирование и технология изготовления изделий легкой промышленности (по видам) </t>
  </si>
  <si>
    <t>43.02.17</t>
  </si>
  <si>
    <t xml:space="preserve">Технологии индустрии красоты </t>
  </si>
  <si>
    <t>Делопроизводитель</t>
  </si>
  <si>
    <t>46.01.03</t>
  </si>
  <si>
    <t>38.02.08</t>
  </si>
  <si>
    <t>Торговое дело</t>
  </si>
  <si>
    <t>40.00.00</t>
  </si>
  <si>
    <t xml:space="preserve">Юриспруденция </t>
  </si>
  <si>
    <t>Правоохранительная деятельность</t>
  </si>
  <si>
    <t>40.02.02</t>
  </si>
  <si>
    <t>40.02.04</t>
  </si>
  <si>
    <t xml:space="preserve">ЮРИСПРУДЕНЦИЯ </t>
  </si>
  <si>
    <t xml:space="preserve">ПРОМЫШЛЕННАЯ ЭКОЛОГИЯ И БИОТЕХНОЛОГИИ 
</t>
  </si>
  <si>
    <t xml:space="preserve">Технология продуктов питания животного происхождения </t>
  </si>
  <si>
    <t>35.02.09</t>
  </si>
  <si>
    <t xml:space="preserve">Водные биоресурсы и аквакультура </t>
  </si>
  <si>
    <r>
      <t xml:space="preserve">Потребность республиканского рынка труда в специалистах 
</t>
    </r>
    <r>
      <rPr>
        <b/>
        <u/>
        <sz val="12"/>
        <color rgb="FF000000"/>
        <rFont val="Times New Roman"/>
        <family val="1"/>
        <charset val="204"/>
      </rPr>
      <t>среднего образования</t>
    </r>
    <r>
      <rPr>
        <b/>
        <sz val="12"/>
        <color rgb="FF000000"/>
        <rFont val="Times New Roman"/>
        <family val="1"/>
        <charset val="204"/>
      </rPr>
      <t xml:space="preserve"> различных направлений на 2024-2035 годы </t>
    </r>
  </si>
  <si>
    <r>
      <t xml:space="preserve">КЦП 2024/2025
</t>
    </r>
    <r>
      <rPr>
        <sz val="11"/>
        <color rgb="FF000000"/>
        <rFont val="Times New Roman"/>
        <family val="1"/>
        <charset val="204"/>
      </rPr>
      <t>предвари-тельгные</t>
    </r>
  </si>
  <si>
    <t>прогноз</t>
  </si>
  <si>
    <t>19.02.12</t>
  </si>
  <si>
    <t>35.01.27</t>
  </si>
  <si>
    <t>20.00.00</t>
  </si>
  <si>
    <t>20.02.04</t>
  </si>
  <si>
    <t>Пожарная безопасность</t>
  </si>
  <si>
    <t xml:space="preserve">ТЕХНОСФЕРНАЯ БЕЗОПАСНОСТЬ И ПРИРОДООБУСТРОЙСТВО
</t>
  </si>
  <si>
    <t>Техник                                             Старший техник</t>
  </si>
  <si>
    <t>29.01.34</t>
  </si>
  <si>
    <t>Оператор оборудования швейного производства (по видам)</t>
  </si>
  <si>
    <t>35.01.26</t>
  </si>
  <si>
    <t>Мастер растеневодства</t>
  </si>
  <si>
    <t>Мастер</t>
  </si>
  <si>
    <t>Мастер сельскохозяйственного производства</t>
  </si>
  <si>
    <t>36.01.04</t>
  </si>
  <si>
    <t>38.02.04</t>
  </si>
  <si>
    <t>Коммерция (по отраслям)</t>
  </si>
  <si>
    <t xml:space="preserve">Мастер по ремонту и обслуживанию инженерных систем жилищно-коммунального хозяйства
</t>
  </si>
  <si>
    <t>Слесарь-сантехник
Электромонтажник по освещению и осветительным сетям</t>
  </si>
  <si>
    <t>Контролер радиоэлектронной аппаратуры и приборов
Монтажник радиоэлектронной аппаратуры и приборов
Регулировщик радиоэлектронной аппаратуры и приборов
Слесарь-сборщик радиоэлектронной аппаратуры и приборов
Слесарь-механик по радиоэлектронной аппаратуре</t>
  </si>
  <si>
    <t>Водитель автомобиля                           Слесарь по ремонту автомобилей
Водитель автомобиля
Оператор заправочных станций</t>
  </si>
  <si>
    <t>Рисовод                              Табаковод
Цветовод
Эфиромасличник</t>
  </si>
  <si>
    <t>Виноградарь 
Хмелевод
Чаевод 
Плодоовощевод</t>
  </si>
  <si>
    <t>Мастер-наладчик по техническому обслуживанию машинно-тракторного парка
Слесарь по ремонту сельскохозяйственных машин и оборудования
Тракторист
Водитель автомобиля
Водитель мототранспортных средств</t>
  </si>
  <si>
    <t>Техник по информационным системам
Специалист по информационным системам</t>
  </si>
  <si>
    <t>Техник
Специалист по термической обработке металлов
Заливщик металла</t>
  </si>
  <si>
    <t>Воспитатель детей дошкольного возраста с отклонениями в развитии и с сохранным развитием
Воспитатель детей дошкольного возраста с отклонениями в развитии и с сохранным развитием и дополнительной подготовкой (с указанием программы дополнительной подготовки)</t>
  </si>
  <si>
    <t>Специалист в области мировой художественной культуры, преподаватель
Специалист в области мировой художественной культуры, преподаватель, экскурсовод</t>
  </si>
  <si>
    <r>
      <t xml:space="preserve">1. Перечень </t>
    </r>
    <r>
      <rPr>
        <b/>
        <u/>
        <sz val="11"/>
        <color rgb="FF000000"/>
        <rFont val="Times New Roman"/>
        <family val="1"/>
        <charset val="204"/>
      </rPr>
      <t>профессий</t>
    </r>
    <r>
      <rPr>
        <b/>
        <sz val="11"/>
        <color rgb="FF000000"/>
        <rFont val="Times New Roman"/>
        <family val="1"/>
        <charset val="204"/>
      </rPr>
      <t xml:space="preserve"> среднего профессионального образования </t>
    </r>
  </si>
  <si>
    <t xml:space="preserve">2. Перечень спецмальностей среднего профессионального образования </t>
  </si>
  <si>
    <t xml:space="preserve">ВСЕГО - РЕСПУБЛИКА ДАГЕСТАН
ПОДГОТОВКА СПЕЦИАЛИСТОВ СО СРЕДНИМ ОБРАЗОВАНИЕМ </t>
  </si>
  <si>
    <t>39.02.02</t>
  </si>
  <si>
    <t>Организация сурдокоммуникации</t>
  </si>
  <si>
    <t>Сурдопереводчик</t>
  </si>
  <si>
    <t>Техник-технолог             Старший техник-технолог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</si>
</sst>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u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0"/>
      <color rgb="FF0070C0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25" fillId="12" borderId="0" applyNumberFormat="0" applyBorder="0" applyAlignment="0" applyProtection="0"/>
    <xf numFmtId="0" fontId="31" fillId="0" borderId="0"/>
    <xf numFmtId="0" fontId="45" fillId="0" borderId="0"/>
    <xf numFmtId="164" fontId="45" fillId="0" borderId="0" applyFont="0" applyFill="0" applyBorder="0" applyAlignment="0" applyProtection="0"/>
    <xf numFmtId="0" fontId="5" fillId="0" borderId="0"/>
  </cellStyleXfs>
  <cellXfs count="1228">
    <xf numFmtId="0" fontId="0" fillId="0" borderId="0" xfId="0"/>
    <xf numFmtId="0" fontId="8" fillId="0" borderId="0" xfId="0" applyFont="1"/>
    <xf numFmtId="0" fontId="13" fillId="0" borderId="0" xfId="0" applyFont="1"/>
    <xf numFmtId="0" fontId="12" fillId="0" borderId="0" xfId="0" applyFont="1" applyAlignment="1">
      <alignment horizontal="left"/>
    </xf>
    <xf numFmtId="0" fontId="0" fillId="4" borderId="0" xfId="0" applyFill="1"/>
    <xf numFmtId="0" fontId="2" fillId="0" borderId="1" xfId="0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/>
    <xf numFmtId="0" fontId="17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18" fillId="0" borderId="0" xfId="0" applyFont="1"/>
    <xf numFmtId="0" fontId="19" fillId="0" borderId="0" xfId="0" applyFont="1" applyAlignment="1">
      <alignment horizontal="left"/>
    </xf>
    <xf numFmtId="164" fontId="7" fillId="0" borderId="1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6" borderId="1" xfId="0" applyNumberFormat="1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9" fontId="6" fillId="2" borderId="1" xfId="0" applyNumberFormat="1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 wrapText="1"/>
    </xf>
    <xf numFmtId="1" fontId="20" fillId="2" borderId="4" xfId="0" applyNumberFormat="1" applyFont="1" applyFill="1" applyBorder="1" applyAlignment="1">
      <alignment horizontal="left" vertical="top" wrapText="1"/>
    </xf>
    <xf numFmtId="0" fontId="21" fillId="0" borderId="0" xfId="0" applyFont="1"/>
    <xf numFmtId="0" fontId="4" fillId="2" borderId="4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12" fillId="0" borderId="0" xfId="0" applyFont="1"/>
    <xf numFmtId="0" fontId="12" fillId="4" borderId="0" xfId="0" applyFont="1" applyFill="1"/>
    <xf numFmtId="0" fontId="2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/>
    </xf>
    <xf numFmtId="0" fontId="8" fillId="8" borderId="0" xfId="0" applyFont="1" applyFill="1"/>
    <xf numFmtId="0" fontId="2" fillId="8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/>
    </xf>
    <xf numFmtId="0" fontId="17" fillId="8" borderId="0" xfId="0" applyFont="1" applyFill="1"/>
    <xf numFmtId="0" fontId="2" fillId="8" borderId="1" xfId="0" applyFont="1" applyFill="1" applyBorder="1" applyAlignment="1">
      <alignment horizontal="center" vertical="top"/>
    </xf>
    <xf numFmtId="0" fontId="22" fillId="6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/>
    </xf>
    <xf numFmtId="0" fontId="17" fillId="8" borderId="0" xfId="0" applyFont="1" applyFill="1" applyAlignment="1">
      <alignment horizontal="left"/>
    </xf>
    <xf numFmtId="0" fontId="2" fillId="8" borderId="4" xfId="0" applyFont="1" applyFill="1" applyBorder="1" applyAlignment="1">
      <alignment horizontal="center" vertical="top" wrapText="1"/>
    </xf>
    <xf numFmtId="1" fontId="8" fillId="0" borderId="0" xfId="0" applyNumberFormat="1" applyFont="1" applyAlignment="1">
      <alignment horizontal="center" vertical="center"/>
    </xf>
    <xf numFmtId="1" fontId="8" fillId="4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3" fillId="4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23" fillId="6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3" fillId="2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0" fontId="17" fillId="0" borderId="0" xfId="0" applyFont="1"/>
    <xf numFmtId="0" fontId="4" fillId="9" borderId="1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center" vertical="top" wrapText="1"/>
    </xf>
    <xf numFmtId="0" fontId="4" fillId="11" borderId="4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left"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49" fontId="4" fillId="9" borderId="1" xfId="0" applyNumberFormat="1" applyFont="1" applyFill="1" applyBorder="1" applyAlignment="1">
      <alignment horizontal="center" vertical="top" wrapText="1"/>
    </xf>
    <xf numFmtId="0" fontId="15" fillId="11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" fontId="21" fillId="0" borderId="0" xfId="0" applyNumberFormat="1" applyFont="1"/>
    <xf numFmtId="1" fontId="20" fillId="2" borderId="0" xfId="0" applyNumberFormat="1" applyFont="1" applyFill="1" applyAlignment="1">
      <alignment horizontal="left" vertical="top" wrapText="1"/>
    </xf>
    <xf numFmtId="49" fontId="3" fillId="6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2" fillId="7" borderId="1" xfId="0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4" fillId="9" borderId="4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8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49" fontId="15" fillId="11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26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1" fontId="20" fillId="2" borderId="0" xfId="0" applyNumberFormat="1" applyFont="1" applyFill="1" applyAlignment="1">
      <alignment horizontal="left" vertical="center" wrapText="1"/>
    </xf>
    <xf numFmtId="49" fontId="3" fillId="6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0" fillId="0" borderId="1" xfId="0" applyBorder="1"/>
    <xf numFmtId="0" fontId="27" fillId="0" borderId="1" xfId="0" applyFont="1" applyBorder="1"/>
    <xf numFmtId="0" fontId="0" fillId="4" borderId="1" xfId="0" applyFill="1" applyBorder="1"/>
    <xf numFmtId="0" fontId="27" fillId="4" borderId="1" xfId="0" applyFont="1" applyFill="1" applyBorder="1"/>
    <xf numFmtId="0" fontId="28" fillId="4" borderId="1" xfId="0" applyFont="1" applyFill="1" applyBorder="1" applyAlignment="1">
      <alignment vertical="center" wrapText="1"/>
    </xf>
    <xf numFmtId="14" fontId="28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vertical="top"/>
    </xf>
    <xf numFmtId="0" fontId="2" fillId="2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9" fillId="0" borderId="1" xfId="0" applyFont="1" applyBorder="1"/>
    <xf numFmtId="0" fontId="9" fillId="4" borderId="1" xfId="0" applyFont="1" applyFill="1" applyBorder="1"/>
    <xf numFmtId="0" fontId="8" fillId="0" borderId="1" xfId="0" applyFont="1" applyBorder="1"/>
    <xf numFmtId="0" fontId="3" fillId="8" borderId="1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31" fillId="0" borderId="0" xfId="3"/>
    <xf numFmtId="1" fontId="32" fillId="13" borderId="1" xfId="3" applyNumberFormat="1" applyFont="1" applyFill="1" applyBorder="1" applyAlignment="1">
      <alignment horizontal="center"/>
    </xf>
    <xf numFmtId="0" fontId="33" fillId="13" borderId="1" xfId="3" applyFont="1" applyFill="1" applyBorder="1" applyAlignment="1">
      <alignment horizontal="left"/>
    </xf>
    <xf numFmtId="1" fontId="34" fillId="13" borderId="1" xfId="3" applyNumberFormat="1" applyFont="1" applyFill="1" applyBorder="1" applyAlignment="1">
      <alignment horizontal="center"/>
    </xf>
    <xf numFmtId="1" fontId="35" fillId="14" borderId="1" xfId="3" applyNumberFormat="1" applyFont="1" applyFill="1" applyBorder="1" applyAlignment="1">
      <alignment horizontal="center"/>
    </xf>
    <xf numFmtId="0" fontId="35" fillId="14" borderId="1" xfId="3" applyFont="1" applyFill="1" applyBorder="1" applyAlignment="1">
      <alignment horizontal="center"/>
    </xf>
    <xf numFmtId="0" fontId="33" fillId="14" borderId="1" xfId="3" applyFont="1" applyFill="1" applyBorder="1" applyAlignment="1">
      <alignment vertical="center" wrapText="1"/>
    </xf>
    <xf numFmtId="49" fontId="33" fillId="14" borderId="1" xfId="3" applyNumberFormat="1" applyFont="1" applyFill="1" applyBorder="1" applyAlignment="1">
      <alignment horizontal="center" vertical="center" wrapText="1"/>
    </xf>
    <xf numFmtId="0" fontId="33" fillId="14" borderId="1" xfId="3" applyFont="1" applyFill="1" applyBorder="1" applyAlignment="1">
      <alignment horizontal="center" vertical="center" wrapText="1"/>
    </xf>
    <xf numFmtId="0" fontId="33" fillId="14" borderId="1" xfId="3" applyFont="1" applyFill="1" applyBorder="1" applyAlignment="1">
      <alignment horizontal="left" vertical="center" wrapText="1"/>
    </xf>
    <xf numFmtId="0" fontId="32" fillId="14" borderId="1" xfId="3" applyFont="1" applyFill="1" applyBorder="1" applyAlignment="1">
      <alignment horizontal="left" vertical="center" wrapText="1"/>
    </xf>
    <xf numFmtId="0" fontId="36" fillId="0" borderId="1" xfId="3" applyFont="1" applyBorder="1" applyAlignment="1">
      <alignment vertical="center"/>
    </xf>
    <xf numFmtId="1" fontId="32" fillId="14" borderId="1" xfId="3" applyNumberFormat="1" applyFont="1" applyFill="1" applyBorder="1" applyAlignment="1">
      <alignment horizontal="center" vertical="top" wrapText="1"/>
    </xf>
    <xf numFmtId="0" fontId="36" fillId="14" borderId="1" xfId="3" applyFont="1" applyFill="1" applyBorder="1" applyAlignment="1">
      <alignment horizontal="center" vertical="center" wrapText="1"/>
    </xf>
    <xf numFmtId="0" fontId="37" fillId="14" borderId="1" xfId="3" applyFont="1" applyFill="1" applyBorder="1" applyAlignment="1">
      <alignment horizontal="center" vertical="center" wrapText="1"/>
    </xf>
    <xf numFmtId="0" fontId="37" fillId="14" borderId="1" xfId="3" applyFont="1" applyFill="1" applyBorder="1" applyAlignment="1">
      <alignment horizontal="center"/>
    </xf>
    <xf numFmtId="0" fontId="37" fillId="14" borderId="1" xfId="3" applyFont="1" applyFill="1" applyBorder="1" applyAlignment="1">
      <alignment horizontal="center" vertical="center"/>
    </xf>
    <xf numFmtId="0" fontId="36" fillId="14" borderId="1" xfId="3" applyFont="1" applyFill="1" applyBorder="1" applyAlignment="1">
      <alignment horizontal="left" vertical="center" wrapText="1"/>
    </xf>
    <xf numFmtId="0" fontId="36" fillId="14" borderId="1" xfId="3" applyFont="1" applyFill="1" applyBorder="1" applyAlignment="1">
      <alignment vertical="center"/>
    </xf>
    <xf numFmtId="0" fontId="36" fillId="14" borderId="1" xfId="3" applyFont="1" applyFill="1" applyBorder="1" applyAlignment="1">
      <alignment horizontal="center" vertical="center"/>
    </xf>
    <xf numFmtId="0" fontId="31" fillId="13" borderId="1" xfId="3" applyFill="1" applyBorder="1"/>
    <xf numFmtId="0" fontId="37" fillId="13" borderId="1" xfId="3" applyFont="1" applyFill="1" applyBorder="1"/>
    <xf numFmtId="0" fontId="36" fillId="13" borderId="1" xfId="3" applyFont="1" applyFill="1" applyBorder="1" applyAlignment="1">
      <alignment vertical="center" wrapText="1"/>
    </xf>
    <xf numFmtId="0" fontId="38" fillId="13" borderId="1" xfId="3" applyFont="1" applyFill="1" applyBorder="1" applyAlignment="1">
      <alignment horizontal="left" vertical="center" wrapText="1"/>
    </xf>
    <xf numFmtId="0" fontId="36" fillId="0" borderId="1" xfId="3" applyFont="1" applyBorder="1" applyAlignment="1">
      <alignment horizontal="center" wrapText="1"/>
    </xf>
    <xf numFmtId="0" fontId="36" fillId="0" borderId="4" xfId="3" applyFont="1" applyBorder="1" applyAlignment="1">
      <alignment horizontal="center" wrapText="1"/>
    </xf>
    <xf numFmtId="0" fontId="36" fillId="0" borderId="3" xfId="3" applyFont="1" applyBorder="1" applyAlignment="1">
      <alignment horizontal="center" wrapText="1"/>
    </xf>
    <xf numFmtId="0" fontId="36" fillId="0" borderId="2" xfId="3" applyFont="1" applyBorder="1" applyAlignment="1">
      <alignment horizontal="center" wrapText="1"/>
    </xf>
    <xf numFmtId="0" fontId="36" fillId="0" borderId="1" xfId="3" applyFont="1" applyBorder="1" applyAlignment="1">
      <alignment horizontal="center" vertical="center" wrapText="1"/>
    </xf>
    <xf numFmtId="164" fontId="34" fillId="0" borderId="1" xfId="3" applyNumberFormat="1" applyFont="1" applyBorder="1" applyAlignment="1">
      <alignment horizontal="center" vertical="center" wrapText="1"/>
    </xf>
    <xf numFmtId="0" fontId="37" fillId="0" borderId="0" xfId="3" applyFont="1"/>
    <xf numFmtId="0" fontId="37" fillId="0" borderId="0" xfId="3" applyFont="1" applyAlignment="1">
      <alignment vertical="top"/>
    </xf>
    <xf numFmtId="1" fontId="3" fillId="2" borderId="0" xfId="0" applyNumberFormat="1" applyFont="1" applyFill="1" applyAlignment="1">
      <alignment horizontal="righ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 wrapText="1"/>
    </xf>
    <xf numFmtId="0" fontId="2" fillId="16" borderId="1" xfId="0" applyFont="1" applyFill="1" applyBorder="1" applyAlignment="1">
      <alignment vertical="top" wrapText="1"/>
    </xf>
    <xf numFmtId="49" fontId="2" fillId="16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6" fillId="16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49" fontId="27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43" fillId="2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vertical="top" wrapText="1"/>
    </xf>
    <xf numFmtId="0" fontId="6" fillId="16" borderId="1" xfId="0" applyFont="1" applyFill="1" applyBorder="1" applyAlignment="1">
      <alignment vertical="top" wrapText="1"/>
    </xf>
    <xf numFmtId="49" fontId="6" fillId="16" borderId="1" xfId="0" applyNumberFormat="1" applyFont="1" applyFill="1" applyBorder="1" applyAlignment="1">
      <alignment horizontal="left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vertical="center" wrapText="1"/>
    </xf>
    <xf numFmtId="0" fontId="28" fillId="4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4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0" fontId="28" fillId="4" borderId="1" xfId="0" applyFont="1" applyFill="1" applyBorder="1" applyAlignment="1">
      <alignment horizontal="center" vertical="center"/>
    </xf>
    <xf numFmtId="49" fontId="28" fillId="4" borderId="1" xfId="0" applyNumberFormat="1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2" fillId="15" borderId="1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28" fillId="0" borderId="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49" fontId="28" fillId="4" borderId="7" xfId="0" applyNumberFormat="1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vertical="center" wrapText="1"/>
    </xf>
    <xf numFmtId="0" fontId="28" fillId="4" borderId="5" xfId="0" applyFont="1" applyFill="1" applyBorder="1" applyAlignment="1">
      <alignment vertical="center" wrapText="1"/>
    </xf>
    <xf numFmtId="0" fontId="28" fillId="0" borderId="1" xfId="0" applyFont="1" applyBorder="1" applyAlignment="1">
      <alignment vertical="top" wrapText="1"/>
    </xf>
    <xf numFmtId="0" fontId="27" fillId="15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top" wrapText="1"/>
    </xf>
    <xf numFmtId="0" fontId="27" fillId="15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left" vertical="center" wrapText="1"/>
    </xf>
    <xf numFmtId="0" fontId="7" fillId="15" borderId="8" xfId="0" applyFont="1" applyFill="1" applyBorder="1" applyAlignment="1">
      <alignment horizontal="left" vertical="center" wrapText="1"/>
    </xf>
    <xf numFmtId="0" fontId="7" fillId="16" borderId="0" xfId="0" applyFont="1" applyFill="1" applyAlignment="1">
      <alignment horizontal="left" vertical="center" wrapText="1"/>
    </xf>
    <xf numFmtId="0" fontId="7" fillId="16" borderId="9" xfId="0" applyFont="1" applyFill="1" applyBorder="1" applyAlignment="1">
      <alignment vertical="center"/>
    </xf>
    <xf numFmtId="0" fontId="7" fillId="16" borderId="1" xfId="0" applyFont="1" applyFill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0" fontId="7" fillId="16" borderId="3" xfId="0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vertical="center"/>
    </xf>
    <xf numFmtId="0" fontId="10" fillId="16" borderId="1" xfId="0" applyFont="1" applyFill="1" applyBorder="1" applyAlignment="1">
      <alignment horizontal="left" vertical="center" wrapText="1"/>
    </xf>
    <xf numFmtId="0" fontId="7" fillId="15" borderId="1" xfId="0" applyFont="1" applyFill="1" applyBorder="1" applyAlignment="1">
      <alignment horizontal="center" wrapText="1"/>
    </xf>
    <xf numFmtId="0" fontId="7" fillId="15" borderId="8" xfId="0" applyFont="1" applyFill="1" applyBorder="1" applyAlignment="1">
      <alignment horizontal="center" wrapText="1"/>
    </xf>
    <xf numFmtId="0" fontId="7" fillId="15" borderId="0" xfId="0" applyFont="1" applyFill="1" applyAlignment="1">
      <alignment horizontal="center" wrapText="1"/>
    </xf>
    <xf numFmtId="0" fontId="7" fillId="15" borderId="9" xfId="0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6" fillId="0" borderId="0" xfId="0" applyFont="1"/>
    <xf numFmtId="0" fontId="6" fillId="4" borderId="0" xfId="0" applyFont="1" applyFill="1"/>
    <xf numFmtId="0" fontId="6" fillId="0" borderId="0" xfId="0" applyFont="1" applyAlignment="1">
      <alignment vertical="top"/>
    </xf>
    <xf numFmtId="0" fontId="3" fillId="4" borderId="4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45" fillId="0" borderId="0" xfId="4"/>
    <xf numFmtId="0" fontId="8" fillId="0" borderId="0" xfId="4" applyFont="1"/>
    <xf numFmtId="0" fontId="8" fillId="4" borderId="0" xfId="4" applyFont="1" applyFill="1"/>
    <xf numFmtId="0" fontId="12" fillId="0" borderId="1" xfId="4" applyFont="1" applyBorder="1"/>
    <xf numFmtId="0" fontId="12" fillId="0" borderId="0" xfId="4" applyFont="1"/>
    <xf numFmtId="0" fontId="8" fillId="0" borderId="1" xfId="4" applyFont="1" applyBorder="1"/>
    <xf numFmtId="0" fontId="30" fillId="0" borderId="1" xfId="4" applyFont="1" applyBorder="1" applyAlignment="1">
      <alignment horizontal="center" vertical="center"/>
    </xf>
    <xf numFmtId="0" fontId="30" fillId="4" borderId="1" xfId="4" applyFont="1" applyFill="1" applyBorder="1" applyAlignment="1">
      <alignment horizontal="center" vertical="center"/>
    </xf>
    <xf numFmtId="0" fontId="30" fillId="0" borderId="1" xfId="4" applyFont="1" applyBorder="1" applyAlignment="1">
      <alignment horizontal="left" vertical="center"/>
    </xf>
    <xf numFmtId="0" fontId="30" fillId="0" borderId="1" xfId="4" applyFont="1" applyBorder="1" applyAlignment="1">
      <alignment horizontal="left" vertical="center" wrapText="1"/>
    </xf>
    <xf numFmtId="0" fontId="45" fillId="0" borderId="1" xfId="4" applyBorder="1"/>
    <xf numFmtId="0" fontId="1" fillId="0" borderId="1" xfId="4" applyFont="1" applyBorder="1" applyAlignment="1">
      <alignment horizontal="center" vertical="center"/>
    </xf>
    <xf numFmtId="0" fontId="1" fillId="4" borderId="1" xfId="4" applyFont="1" applyFill="1" applyBorder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1" fillId="0" borderId="1" xfId="4" applyFont="1" applyBorder="1" applyAlignment="1">
      <alignment horizontal="left" vertical="center" wrapText="1"/>
    </xf>
    <xf numFmtId="0" fontId="1" fillId="0" borderId="1" xfId="4" applyFont="1" applyBorder="1" applyAlignment="1">
      <alignment vertical="center"/>
    </xf>
    <xf numFmtId="0" fontId="1" fillId="4" borderId="1" xfId="4" applyFont="1" applyFill="1" applyBorder="1" applyAlignment="1">
      <alignment vertical="center"/>
    </xf>
    <xf numFmtId="0" fontId="45" fillId="0" borderId="1" xfId="4" applyBorder="1" applyAlignment="1">
      <alignment vertical="center"/>
    </xf>
    <xf numFmtId="0" fontId="45" fillId="4" borderId="1" xfId="4" applyFill="1" applyBorder="1" applyAlignment="1">
      <alignment vertical="center"/>
    </xf>
    <xf numFmtId="0" fontId="45" fillId="0" borderId="1" xfId="4" applyBorder="1" applyAlignment="1">
      <alignment horizontal="left" vertical="center"/>
    </xf>
    <xf numFmtId="0" fontId="45" fillId="0" borderId="4" xfId="4" applyBorder="1" applyAlignment="1">
      <alignment horizontal="left" vertical="center"/>
    </xf>
    <xf numFmtId="0" fontId="1" fillId="0" borderId="3" xfId="4" applyFont="1" applyBorder="1" applyAlignment="1">
      <alignment horizontal="left" vertical="center"/>
    </xf>
    <xf numFmtId="0" fontId="1" fillId="0" borderId="2" xfId="4" applyFont="1" applyBorder="1" applyAlignment="1">
      <alignment horizontal="left" vertical="center" wrapText="1"/>
    </xf>
    <xf numFmtId="0" fontId="1" fillId="0" borderId="1" xfId="4" applyFont="1" applyBorder="1"/>
    <xf numFmtId="0" fontId="1" fillId="0" borderId="0" xfId="4" applyFont="1" applyAlignment="1">
      <alignment horizontal="center" vertical="center" wrapText="1"/>
    </xf>
    <xf numFmtId="49" fontId="1" fillId="0" borderId="0" xfId="4" applyNumberFormat="1" applyFont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/>
    </xf>
    <xf numFmtId="0" fontId="14" fillId="4" borderId="1" xfId="4" applyFont="1" applyFill="1" applyBorder="1" applyAlignment="1">
      <alignment horizontal="center"/>
    </xf>
    <xf numFmtId="0" fontId="46" fillId="0" borderId="1" xfId="4" applyFont="1" applyBorder="1" applyAlignment="1">
      <alignment wrapText="1"/>
    </xf>
    <xf numFmtId="49" fontId="3" fillId="6" borderId="1" xfId="4" applyNumberFormat="1" applyFont="1" applyFill="1" applyBorder="1" applyAlignment="1">
      <alignment horizontal="center" wrapText="1"/>
    </xf>
    <xf numFmtId="0" fontId="8" fillId="4" borderId="1" xfId="4" applyFont="1" applyFill="1" applyBorder="1"/>
    <xf numFmtId="1" fontId="20" fillId="2" borderId="1" xfId="4" applyNumberFormat="1" applyFont="1" applyFill="1" applyBorder="1" applyAlignment="1">
      <alignment horizontal="left" vertical="top" wrapText="1"/>
    </xf>
    <xf numFmtId="0" fontId="12" fillId="4" borderId="1" xfId="4" applyFont="1" applyFill="1" applyBorder="1"/>
    <xf numFmtId="1" fontId="8" fillId="0" borderId="1" xfId="4" applyNumberFormat="1" applyFont="1" applyBorder="1" applyAlignment="1">
      <alignment horizontal="center" vertical="center"/>
    </xf>
    <xf numFmtId="1" fontId="8" fillId="4" borderId="1" xfId="4" applyNumberFormat="1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4" borderId="1" xfId="4" applyFont="1" applyFill="1" applyBorder="1" applyAlignment="1">
      <alignment horizontal="center" vertical="center"/>
    </xf>
    <xf numFmtId="0" fontId="3" fillId="9" borderId="1" xfId="4" applyFont="1" applyFill="1" applyBorder="1" applyAlignment="1">
      <alignment horizontal="center" vertical="top" wrapText="1"/>
    </xf>
    <xf numFmtId="0" fontId="12" fillId="0" borderId="0" xfId="4" applyFont="1" applyAlignment="1">
      <alignment horizontal="left"/>
    </xf>
    <xf numFmtId="0" fontId="2" fillId="2" borderId="1" xfId="4" applyFont="1" applyFill="1" applyBorder="1" applyAlignment="1">
      <alignment horizontal="center" vertical="top" wrapText="1"/>
    </xf>
    <xf numFmtId="0" fontId="2" fillId="2" borderId="4" xfId="4" applyFont="1" applyFill="1" applyBorder="1" applyAlignment="1">
      <alignment horizontal="center" vertical="top" wrapText="1"/>
    </xf>
    <xf numFmtId="0" fontId="2" fillId="7" borderId="1" xfId="4" applyFont="1" applyFill="1" applyBorder="1" applyAlignment="1">
      <alignment horizontal="center" vertical="top" wrapText="1"/>
    </xf>
    <xf numFmtId="0" fontId="2" fillId="7" borderId="4" xfId="4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 vertical="top" wrapText="1"/>
    </xf>
    <xf numFmtId="0" fontId="2" fillId="7" borderId="5" xfId="4" applyFont="1" applyFill="1" applyBorder="1" applyAlignment="1">
      <alignment horizontal="left" vertical="top" wrapText="1"/>
    </xf>
    <xf numFmtId="0" fontId="7" fillId="9" borderId="1" xfId="4" applyFont="1" applyFill="1" applyBorder="1" applyAlignment="1">
      <alignment horizontal="center" vertical="top"/>
    </xf>
    <xf numFmtId="0" fontId="4" fillId="4" borderId="4" xfId="4" applyFont="1" applyFill="1" applyBorder="1" applyAlignment="1">
      <alignment horizontal="center" vertical="top" wrapText="1"/>
    </xf>
    <xf numFmtId="0" fontId="2" fillId="6" borderId="1" xfId="4" applyFont="1" applyFill="1" applyBorder="1" applyAlignment="1">
      <alignment horizontal="left" vertical="top" wrapText="1"/>
    </xf>
    <xf numFmtId="49" fontId="2" fillId="6" borderId="1" xfId="4" applyNumberFormat="1" applyFont="1" applyFill="1" applyBorder="1" applyAlignment="1">
      <alignment horizontal="left" vertical="top" wrapText="1"/>
    </xf>
    <xf numFmtId="0" fontId="2" fillId="4" borderId="4" xfId="4" applyFont="1" applyFill="1" applyBorder="1" applyAlignment="1">
      <alignment horizontal="center" vertical="top" wrapText="1"/>
    </xf>
    <xf numFmtId="49" fontId="2" fillId="7" borderId="1" xfId="4" applyNumberFormat="1" applyFont="1" applyFill="1" applyBorder="1" applyAlignment="1">
      <alignment horizontal="left" vertical="top" wrapText="1"/>
    </xf>
    <xf numFmtId="0" fontId="2" fillId="0" borderId="1" xfId="4" applyFont="1" applyBorder="1" applyAlignment="1">
      <alignment horizontal="left" vertical="top" wrapText="1"/>
    </xf>
    <xf numFmtId="49" fontId="2" fillId="0" borderId="1" xfId="4" applyNumberFormat="1" applyFont="1" applyBorder="1" applyAlignment="1">
      <alignment horizontal="left" vertical="top" wrapText="1"/>
    </xf>
    <xf numFmtId="0" fontId="6" fillId="0" borderId="1" xfId="4" applyFont="1" applyBorder="1" applyAlignment="1">
      <alignment horizontal="center" vertical="top"/>
    </xf>
    <xf numFmtId="0" fontId="2" fillId="0" borderId="4" xfId="4" applyFont="1" applyBorder="1" applyAlignment="1">
      <alignment horizontal="center" vertical="top" wrapText="1"/>
    </xf>
    <xf numFmtId="0" fontId="1" fillId="0" borderId="4" xfId="4" applyFont="1" applyBorder="1" applyAlignment="1">
      <alignment horizontal="center" vertical="top" wrapText="1"/>
    </xf>
    <xf numFmtId="0" fontId="1" fillId="4" borderId="4" xfId="4" applyFont="1" applyFill="1" applyBorder="1" applyAlignment="1">
      <alignment horizontal="center" vertical="top" wrapText="1"/>
    </xf>
    <xf numFmtId="0" fontId="14" fillId="11" borderId="4" xfId="4" applyFont="1" applyFill="1" applyBorder="1" applyAlignment="1">
      <alignment horizontal="center" vertical="top" wrapText="1"/>
    </xf>
    <xf numFmtId="0" fontId="1" fillId="0" borderId="1" xfId="4" applyFont="1" applyBorder="1" applyAlignment="1">
      <alignment horizontal="center" vertical="top"/>
    </xf>
    <xf numFmtId="0" fontId="2" fillId="4" borderId="1" xfId="4" applyFont="1" applyFill="1" applyBorder="1" applyAlignment="1">
      <alignment horizontal="center" vertical="top" wrapText="1"/>
    </xf>
    <xf numFmtId="0" fontId="2" fillId="2" borderId="1" xfId="4" applyFont="1" applyFill="1" applyBorder="1" applyAlignment="1">
      <alignment horizontal="left" vertical="top" wrapText="1"/>
    </xf>
    <xf numFmtId="49" fontId="2" fillId="2" borderId="1" xfId="4" applyNumberFormat="1" applyFont="1" applyFill="1" applyBorder="1" applyAlignment="1">
      <alignment horizontal="left" vertical="top" wrapText="1"/>
    </xf>
    <xf numFmtId="0" fontId="6" fillId="2" borderId="1" xfId="4" applyFont="1" applyFill="1" applyBorder="1" applyAlignment="1">
      <alignment horizontal="center" vertical="top"/>
    </xf>
    <xf numFmtId="0" fontId="2" fillId="6" borderId="4" xfId="4" applyFont="1" applyFill="1" applyBorder="1" applyAlignment="1">
      <alignment horizontal="center" vertical="top" wrapText="1"/>
    </xf>
    <xf numFmtId="0" fontId="2" fillId="2" borderId="1" xfId="4" applyFont="1" applyFill="1" applyBorder="1" applyAlignment="1">
      <alignment vertical="top" wrapText="1"/>
    </xf>
    <xf numFmtId="0" fontId="2" fillId="8" borderId="4" xfId="4" applyFont="1" applyFill="1" applyBorder="1" applyAlignment="1">
      <alignment horizontal="center" vertical="top" wrapText="1"/>
    </xf>
    <xf numFmtId="0" fontId="45" fillId="8" borderId="19" xfId="4" applyFill="1" applyBorder="1" applyAlignment="1">
      <alignment horizontal="center" vertical="center" wrapText="1"/>
    </xf>
    <xf numFmtId="0" fontId="3" fillId="9" borderId="4" xfId="4" applyFont="1" applyFill="1" applyBorder="1" applyAlignment="1">
      <alignment horizontal="center" vertical="top" wrapText="1"/>
    </xf>
    <xf numFmtId="0" fontId="6" fillId="2" borderId="1" xfId="4" applyFont="1" applyFill="1" applyBorder="1" applyAlignment="1">
      <alignment horizontal="center" vertical="top" wrapText="1"/>
    </xf>
    <xf numFmtId="0" fontId="6" fillId="2" borderId="1" xfId="4" applyFont="1" applyFill="1" applyBorder="1" applyAlignment="1">
      <alignment horizontal="left" vertical="top" wrapText="1"/>
    </xf>
    <xf numFmtId="49" fontId="6" fillId="2" borderId="1" xfId="4" applyNumberFormat="1" applyFont="1" applyFill="1" applyBorder="1" applyAlignment="1">
      <alignment horizontal="left" vertical="top"/>
    </xf>
    <xf numFmtId="0" fontId="1" fillId="4" borderId="1" xfId="4" applyFont="1" applyFill="1" applyBorder="1" applyAlignment="1">
      <alignment horizontal="left" vertical="top" wrapText="1"/>
    </xf>
    <xf numFmtId="49" fontId="1" fillId="4" borderId="1" xfId="4" applyNumberFormat="1" applyFont="1" applyFill="1" applyBorder="1" applyAlignment="1">
      <alignment horizontal="left" vertical="top"/>
    </xf>
    <xf numFmtId="0" fontId="6" fillId="7" borderId="1" xfId="4" applyFont="1" applyFill="1" applyBorder="1" applyAlignment="1">
      <alignment horizontal="center" vertical="top"/>
    </xf>
    <xf numFmtId="0" fontId="6" fillId="7" borderId="11" xfId="4" applyFont="1" applyFill="1" applyBorder="1" applyAlignment="1">
      <alignment horizontal="center" vertical="top" wrapText="1"/>
    </xf>
    <xf numFmtId="0" fontId="6" fillId="7" borderId="1" xfId="4" applyFont="1" applyFill="1" applyBorder="1" applyAlignment="1">
      <alignment horizontal="left" vertical="top" wrapText="1"/>
    </xf>
    <xf numFmtId="49" fontId="6" fillId="7" borderId="1" xfId="4" applyNumberFormat="1" applyFont="1" applyFill="1" applyBorder="1" applyAlignment="1">
      <alignment horizontal="left" vertical="top"/>
    </xf>
    <xf numFmtId="49" fontId="4" fillId="2" borderId="4" xfId="4" applyNumberFormat="1" applyFont="1" applyFill="1" applyBorder="1" applyAlignment="1">
      <alignment horizontal="center" vertical="top" wrapText="1"/>
    </xf>
    <xf numFmtId="49" fontId="4" fillId="9" borderId="1" xfId="4" applyNumberFormat="1" applyFont="1" applyFill="1" applyBorder="1" applyAlignment="1">
      <alignment horizontal="center" vertical="top" wrapText="1"/>
    </xf>
    <xf numFmtId="49" fontId="4" fillId="9" borderId="4" xfId="4" applyNumberFormat="1" applyFont="1" applyFill="1" applyBorder="1" applyAlignment="1">
      <alignment horizontal="left" vertical="top" wrapText="1"/>
    </xf>
    <xf numFmtId="0" fontId="2" fillId="6" borderId="1" xfId="4" applyFont="1" applyFill="1" applyBorder="1" applyAlignment="1">
      <alignment horizontal="center" vertical="top" wrapText="1"/>
    </xf>
    <xf numFmtId="0" fontId="3" fillId="7" borderId="1" xfId="4" applyFont="1" applyFill="1" applyBorder="1" applyAlignment="1">
      <alignment horizontal="center" vertical="top" wrapText="1"/>
    </xf>
    <xf numFmtId="49" fontId="2" fillId="2" borderId="1" xfId="4" applyNumberFormat="1" applyFont="1" applyFill="1" applyBorder="1" applyAlignment="1">
      <alignment horizontal="center" vertical="top" wrapText="1"/>
    </xf>
    <xf numFmtId="49" fontId="2" fillId="6" borderId="1" xfId="4" applyNumberFormat="1" applyFont="1" applyFill="1" applyBorder="1" applyAlignment="1">
      <alignment horizontal="center" vertical="top" wrapText="1"/>
    </xf>
    <xf numFmtId="0" fontId="15" fillId="11" borderId="1" xfId="4" applyFont="1" applyFill="1" applyBorder="1" applyAlignment="1">
      <alignment horizontal="center" vertical="top" wrapText="1"/>
    </xf>
    <xf numFmtId="0" fontId="1" fillId="4" borderId="1" xfId="4" applyFont="1" applyFill="1" applyBorder="1" applyAlignment="1">
      <alignment horizontal="center" vertical="top"/>
    </xf>
    <xf numFmtId="0" fontId="1" fillId="4" borderId="2" xfId="4" applyFont="1" applyFill="1" applyBorder="1" applyAlignment="1">
      <alignment horizontal="center" vertical="top"/>
    </xf>
    <xf numFmtId="0" fontId="1" fillId="4" borderId="1" xfId="4" applyFont="1" applyFill="1" applyBorder="1" applyAlignment="1">
      <alignment horizontal="center" vertical="top" wrapText="1"/>
    </xf>
    <xf numFmtId="0" fontId="6" fillId="6" borderId="1" xfId="4" applyFont="1" applyFill="1" applyBorder="1" applyAlignment="1">
      <alignment horizontal="left" vertical="top" wrapText="1"/>
    </xf>
    <xf numFmtId="0" fontId="1" fillId="0" borderId="1" xfId="4" applyFont="1" applyBorder="1" applyAlignment="1">
      <alignment horizontal="center" vertical="top" wrapText="1"/>
    </xf>
    <xf numFmtId="49" fontId="2" fillId="6" borderId="6" xfId="4" applyNumberFormat="1" applyFont="1" applyFill="1" applyBorder="1" applyAlignment="1">
      <alignment horizontal="left" vertical="top" wrapText="1"/>
    </xf>
    <xf numFmtId="0" fontId="6" fillId="6" borderId="1" xfId="4" applyFont="1" applyFill="1" applyBorder="1" applyAlignment="1">
      <alignment horizontal="center" vertical="top" wrapText="1"/>
    </xf>
    <xf numFmtId="0" fontId="2" fillId="7" borderId="1" xfId="4" applyFont="1" applyFill="1" applyBorder="1" applyAlignment="1">
      <alignment horizontal="center" vertical="top"/>
    </xf>
    <xf numFmtId="49" fontId="2" fillId="7" borderId="1" xfId="4" applyNumberFormat="1" applyFont="1" applyFill="1" applyBorder="1" applyAlignment="1">
      <alignment horizontal="center" vertical="top"/>
    </xf>
    <xf numFmtId="0" fontId="7" fillId="7" borderId="1" xfId="4" applyFont="1" applyFill="1" applyBorder="1" applyAlignment="1">
      <alignment horizontal="center" vertical="top"/>
    </xf>
    <xf numFmtId="14" fontId="2" fillId="6" borderId="1" xfId="4" applyNumberFormat="1" applyFont="1" applyFill="1" applyBorder="1" applyAlignment="1">
      <alignment horizontal="left" vertical="top" wrapText="1"/>
    </xf>
    <xf numFmtId="0" fontId="2" fillId="7" borderId="1" xfId="4" applyFont="1" applyFill="1" applyBorder="1" applyAlignment="1">
      <alignment horizontal="left" vertical="top" wrapText="1"/>
    </xf>
    <xf numFmtId="0" fontId="3" fillId="8" borderId="1" xfId="4" applyFont="1" applyFill="1" applyBorder="1" applyAlignment="1">
      <alignment horizontal="center" vertical="top" wrapText="1"/>
    </xf>
    <xf numFmtId="0" fontId="1" fillId="0" borderId="1" xfId="4" applyFont="1" applyBorder="1" applyAlignment="1">
      <alignment horizontal="left" vertical="top" wrapText="1"/>
    </xf>
    <xf numFmtId="0" fontId="2" fillId="8" borderId="1" xfId="4" applyFont="1" applyFill="1" applyBorder="1" applyAlignment="1">
      <alignment horizontal="center" vertical="top" wrapText="1"/>
    </xf>
    <xf numFmtId="0" fontId="6" fillId="2" borderId="1" xfId="4" applyFont="1" applyFill="1" applyBorder="1" applyAlignment="1">
      <alignment horizontal="left" vertical="top"/>
    </xf>
    <xf numFmtId="49" fontId="2" fillId="2" borderId="5" xfId="4" applyNumberFormat="1" applyFont="1" applyFill="1" applyBorder="1" applyAlignment="1">
      <alignment vertical="top" wrapText="1"/>
    </xf>
    <xf numFmtId="0" fontId="2" fillId="4" borderId="1" xfId="4" applyFont="1" applyFill="1" applyBorder="1" applyAlignment="1">
      <alignment horizontal="left" vertical="top" wrapText="1"/>
    </xf>
    <xf numFmtId="0" fontId="2" fillId="4" borderId="7" xfId="4" applyFont="1" applyFill="1" applyBorder="1" applyAlignment="1">
      <alignment horizontal="left" vertical="top" wrapText="1"/>
    </xf>
    <xf numFmtId="49" fontId="2" fillId="4" borderId="7" xfId="4" applyNumberFormat="1" applyFont="1" applyFill="1" applyBorder="1" applyAlignment="1">
      <alignment horizontal="left" vertical="top" wrapText="1"/>
    </xf>
    <xf numFmtId="0" fontId="2" fillId="4" borderId="5" xfId="4" applyFont="1" applyFill="1" applyBorder="1" applyAlignment="1">
      <alignment horizontal="left" vertical="top" wrapText="1"/>
    </xf>
    <xf numFmtId="49" fontId="2" fillId="4" borderId="1" xfId="4" applyNumberFormat="1" applyFont="1" applyFill="1" applyBorder="1" applyAlignment="1">
      <alignment horizontal="left" vertical="top" wrapText="1"/>
    </xf>
    <xf numFmtId="0" fontId="1" fillId="0" borderId="1" xfId="4" applyFont="1" applyBorder="1" applyAlignment="1">
      <alignment wrapText="1"/>
    </xf>
    <xf numFmtId="0" fontId="2" fillId="0" borderId="5" xfId="4" applyFont="1" applyBorder="1" applyAlignment="1">
      <alignment horizontal="center" vertical="top" wrapText="1"/>
    </xf>
    <xf numFmtId="0" fontId="1" fillId="5" borderId="1" xfId="4" applyFont="1" applyFill="1" applyBorder="1" applyAlignment="1">
      <alignment horizontal="center" vertical="top" wrapText="1"/>
    </xf>
    <xf numFmtId="0" fontId="22" fillId="6" borderId="1" xfId="4" applyFont="1" applyFill="1" applyBorder="1" applyAlignment="1">
      <alignment horizontal="left" vertical="top"/>
    </xf>
    <xf numFmtId="0" fontId="22" fillId="6" borderId="1" xfId="4" applyFont="1" applyFill="1" applyBorder="1" applyAlignment="1">
      <alignment horizontal="left" vertical="top" wrapText="1"/>
    </xf>
    <xf numFmtId="0" fontId="1" fillId="2" borderId="1" xfId="4" applyFont="1" applyFill="1" applyBorder="1" applyAlignment="1">
      <alignment horizontal="left" vertical="top"/>
    </xf>
    <xf numFmtId="0" fontId="7" fillId="2" borderId="1" xfId="4" applyFont="1" applyFill="1" applyBorder="1" applyAlignment="1">
      <alignment horizontal="left" vertical="top" wrapText="1"/>
    </xf>
    <xf numFmtId="0" fontId="7" fillId="6" borderId="1" xfId="4" applyFont="1" applyFill="1" applyBorder="1" applyAlignment="1">
      <alignment horizontal="left" vertical="top" wrapText="1"/>
    </xf>
    <xf numFmtId="0" fontId="7" fillId="2" borderId="8" xfId="4" applyFont="1" applyFill="1" applyBorder="1" applyAlignment="1">
      <alignment horizontal="left" vertical="top" wrapText="1"/>
    </xf>
    <xf numFmtId="0" fontId="7" fillId="2" borderId="0" xfId="4" applyFont="1" applyFill="1" applyAlignment="1">
      <alignment horizontal="left" vertical="top" wrapText="1"/>
    </xf>
    <xf numFmtId="0" fontId="7" fillId="2" borderId="9" xfId="4" applyFont="1" applyFill="1" applyBorder="1" applyAlignment="1">
      <alignment horizontal="left" vertical="top"/>
    </xf>
    <xf numFmtId="0" fontId="1" fillId="3" borderId="1" xfId="4" applyFont="1" applyFill="1" applyBorder="1" applyAlignment="1">
      <alignment horizontal="left" vertical="top"/>
    </xf>
    <xf numFmtId="0" fontId="6" fillId="3" borderId="1" xfId="4" applyFont="1" applyFill="1" applyBorder="1" applyAlignment="1">
      <alignment horizontal="left" vertical="top"/>
    </xf>
    <xf numFmtId="0" fontId="7" fillId="3" borderId="1" xfId="4" applyFont="1" applyFill="1" applyBorder="1" applyAlignment="1">
      <alignment horizontal="left" vertical="top" wrapText="1"/>
    </xf>
    <xf numFmtId="0" fontId="7" fillId="3" borderId="1" xfId="4" applyFont="1" applyFill="1" applyBorder="1" applyAlignment="1">
      <alignment horizontal="left" vertical="top"/>
    </xf>
    <xf numFmtId="0" fontId="7" fillId="3" borderId="4" xfId="4" applyFont="1" applyFill="1" applyBorder="1" applyAlignment="1">
      <alignment horizontal="left" vertical="top"/>
    </xf>
    <xf numFmtId="0" fontId="7" fillId="3" borderId="3" xfId="4" applyFont="1" applyFill="1" applyBorder="1" applyAlignment="1">
      <alignment horizontal="left" vertical="top" wrapText="1"/>
    </xf>
    <xf numFmtId="0" fontId="7" fillId="3" borderId="2" xfId="4" applyFont="1" applyFill="1" applyBorder="1" applyAlignment="1">
      <alignment horizontal="left" vertical="top"/>
    </xf>
    <xf numFmtId="0" fontId="10" fillId="3" borderId="1" xfId="4" applyFont="1" applyFill="1" applyBorder="1" applyAlignment="1">
      <alignment horizontal="left" vertical="top" wrapText="1"/>
    </xf>
    <xf numFmtId="0" fontId="7" fillId="0" borderId="1" xfId="4" applyFont="1" applyBorder="1" applyAlignment="1">
      <alignment horizontal="center" vertical="top" wrapText="1"/>
    </xf>
    <xf numFmtId="0" fontId="7" fillId="2" borderId="1" xfId="4" applyFont="1" applyFill="1" applyBorder="1" applyAlignment="1">
      <alignment horizontal="center" vertical="top" wrapText="1"/>
    </xf>
    <xf numFmtId="0" fontId="7" fillId="4" borderId="1" xfId="4" applyFont="1" applyFill="1" applyBorder="1" applyAlignment="1">
      <alignment horizontal="center" vertical="top" wrapText="1"/>
    </xf>
    <xf numFmtId="164" fontId="7" fillId="0" borderId="1" xfId="5" applyFont="1" applyFill="1" applyBorder="1" applyAlignment="1">
      <alignment horizontal="center" vertical="top" wrapText="1"/>
    </xf>
    <xf numFmtId="0" fontId="7" fillId="0" borderId="1" xfId="4" applyFont="1" applyBorder="1" applyAlignment="1">
      <alignment horizontal="left" vertical="top" wrapText="1"/>
    </xf>
    <xf numFmtId="0" fontId="6" fillId="0" borderId="1" xfId="4" applyFont="1" applyBorder="1" applyAlignment="1">
      <alignment horizontal="left" vertical="top"/>
    </xf>
    <xf numFmtId="0" fontId="2" fillId="18" borderId="1" xfId="0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left" vertical="top" wrapText="1"/>
    </xf>
    <xf numFmtId="0" fontId="25" fillId="12" borderId="1" xfId="2" applyBorder="1" applyAlignment="1">
      <alignment horizontal="left" vertical="top" wrapText="1"/>
    </xf>
    <xf numFmtId="0" fontId="25" fillId="4" borderId="1" xfId="2" applyFill="1" applyBorder="1" applyAlignment="1">
      <alignment horizontal="center" vertical="top"/>
    </xf>
    <xf numFmtId="0" fontId="25" fillId="4" borderId="1" xfId="2" applyFill="1" applyBorder="1" applyAlignment="1">
      <alignment horizontal="center" vertical="top" wrapText="1"/>
    </xf>
    <xf numFmtId="0" fontId="48" fillId="4" borderId="1" xfId="2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left" vertical="top" wrapText="1"/>
    </xf>
    <xf numFmtId="0" fontId="1" fillId="20" borderId="1" xfId="0" applyFont="1" applyFill="1" applyBorder="1" applyAlignment="1">
      <alignment horizontal="center" vertical="center" wrapText="1"/>
    </xf>
    <xf numFmtId="0" fontId="8" fillId="20" borderId="0" xfId="0" applyFont="1" applyFill="1"/>
    <xf numFmtId="0" fontId="2" fillId="19" borderId="1" xfId="0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center" vertical="center"/>
    </xf>
    <xf numFmtId="49" fontId="2" fillId="19" borderId="1" xfId="0" applyNumberFormat="1" applyFont="1" applyFill="1" applyBorder="1" applyAlignment="1">
      <alignment horizontal="left" vertical="top" wrapText="1"/>
    </xf>
    <xf numFmtId="0" fontId="2" fillId="19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13" fillId="20" borderId="0" xfId="0" applyFont="1" applyFill="1"/>
    <xf numFmtId="0" fontId="23" fillId="19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horizontal="center" vertical="top" wrapText="1"/>
    </xf>
    <xf numFmtId="0" fontId="1" fillId="20" borderId="1" xfId="0" applyFont="1" applyFill="1" applyBorder="1" applyAlignment="1">
      <alignment horizontal="center" vertical="top"/>
    </xf>
    <xf numFmtId="0" fontId="2" fillId="20" borderId="1" xfId="0" applyFont="1" applyFill="1" applyBorder="1" applyAlignment="1">
      <alignment horizontal="center" vertical="top" wrapText="1"/>
    </xf>
    <xf numFmtId="0" fontId="1" fillId="20" borderId="1" xfId="0" applyFont="1" applyFill="1" applyBorder="1" applyAlignment="1">
      <alignment horizontal="center" vertical="top" wrapText="1"/>
    </xf>
    <xf numFmtId="0" fontId="2" fillId="19" borderId="1" xfId="0" applyFont="1" applyFill="1" applyBorder="1" applyAlignment="1">
      <alignment horizontal="center" vertical="top" wrapText="1"/>
    </xf>
    <xf numFmtId="0" fontId="6" fillId="19" borderId="1" xfId="0" applyFont="1" applyFill="1" applyBorder="1" applyAlignment="1">
      <alignment horizontal="center" vertical="top"/>
    </xf>
    <xf numFmtId="0" fontId="6" fillId="19" borderId="1" xfId="0" applyFont="1" applyFill="1" applyBorder="1" applyAlignment="1">
      <alignment horizontal="center" vertical="top" wrapText="1"/>
    </xf>
    <xf numFmtId="0" fontId="2" fillId="20" borderId="4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2" fillId="19" borderId="4" xfId="0" applyFont="1" applyFill="1" applyBorder="1" applyAlignment="1">
      <alignment horizontal="center" vertical="center" wrapText="1"/>
    </xf>
    <xf numFmtId="0" fontId="27" fillId="20" borderId="1" xfId="0" applyFont="1" applyFill="1" applyBorder="1"/>
    <xf numFmtId="0" fontId="2" fillId="20" borderId="5" xfId="0" applyFont="1" applyFill="1" applyBorder="1" applyAlignment="1">
      <alignment horizontal="center" vertical="top" wrapText="1"/>
    </xf>
    <xf numFmtId="0" fontId="2" fillId="19" borderId="13" xfId="0" applyFont="1" applyFill="1" applyBorder="1" applyAlignment="1">
      <alignment horizontal="center" vertical="top" wrapText="1"/>
    </xf>
    <xf numFmtId="0" fontId="2" fillId="19" borderId="5" xfId="0" applyFont="1" applyFill="1" applyBorder="1" applyAlignment="1">
      <alignment horizontal="center" vertical="top" wrapText="1"/>
    </xf>
    <xf numFmtId="0" fontId="2" fillId="19" borderId="12" xfId="0" applyFont="1" applyFill="1" applyBorder="1" applyAlignment="1">
      <alignment horizontal="center" vertical="top" wrapText="1"/>
    </xf>
    <xf numFmtId="0" fontId="2" fillId="19" borderId="7" xfId="0" applyFont="1" applyFill="1" applyBorder="1" applyAlignment="1">
      <alignment horizontal="center" vertical="top" wrapText="1"/>
    </xf>
    <xf numFmtId="0" fontId="2" fillId="19" borderId="9" xfId="0" applyFont="1" applyFill="1" applyBorder="1" applyAlignment="1">
      <alignment horizontal="center" vertical="top" wrapText="1"/>
    </xf>
    <xf numFmtId="0" fontId="2" fillId="19" borderId="6" xfId="0" applyFont="1" applyFill="1" applyBorder="1" applyAlignment="1">
      <alignment horizontal="center" vertical="top" wrapText="1"/>
    </xf>
    <xf numFmtId="0" fontId="2" fillId="20" borderId="6" xfId="0" applyFont="1" applyFill="1" applyBorder="1" applyAlignment="1">
      <alignment horizontal="center" vertical="top" wrapText="1"/>
    </xf>
    <xf numFmtId="0" fontId="1" fillId="20" borderId="6" xfId="0" applyFont="1" applyFill="1" applyBorder="1" applyAlignment="1">
      <alignment horizontal="center" vertical="top"/>
    </xf>
    <xf numFmtId="0" fontId="1" fillId="20" borderId="2" xfId="0" applyFont="1" applyFill="1" applyBorder="1" applyAlignment="1">
      <alignment horizontal="center" vertical="top"/>
    </xf>
    <xf numFmtId="0" fontId="30" fillId="20" borderId="1" xfId="0" applyFont="1" applyFill="1" applyBorder="1" applyAlignment="1">
      <alignment horizontal="center" vertical="center" wrapText="1"/>
    </xf>
    <xf numFmtId="0" fontId="30" fillId="20" borderId="4" xfId="0" applyFont="1" applyFill="1" applyBorder="1" applyAlignment="1">
      <alignment horizontal="center" vertical="center" wrapText="1"/>
    </xf>
    <xf numFmtId="1" fontId="31" fillId="0" borderId="0" xfId="3" applyNumberFormat="1"/>
    <xf numFmtId="1" fontId="2" fillId="4" borderId="1" xfId="0" applyNumberFormat="1" applyFont="1" applyFill="1" applyBorder="1" applyAlignment="1">
      <alignment horizontal="center" vertical="center" wrapText="1"/>
    </xf>
    <xf numFmtId="1" fontId="37" fillId="14" borderId="1" xfId="3" applyNumberFormat="1" applyFont="1" applyFill="1" applyBorder="1" applyAlignment="1">
      <alignment horizontal="center" vertical="center" wrapText="1"/>
    </xf>
    <xf numFmtId="1" fontId="36" fillId="14" borderId="1" xfId="3" applyNumberFormat="1" applyFont="1" applyFill="1" applyBorder="1" applyAlignment="1">
      <alignment horizontal="center" vertical="center" wrapText="1"/>
    </xf>
    <xf numFmtId="1" fontId="36" fillId="14" borderId="1" xfId="3" applyNumberFormat="1" applyFont="1" applyFill="1" applyBorder="1" applyAlignment="1">
      <alignment horizontal="center"/>
    </xf>
    <xf numFmtId="1" fontId="33" fillId="14" borderId="1" xfId="3" applyNumberFormat="1" applyFont="1" applyFill="1" applyBorder="1" applyAlignment="1">
      <alignment horizontal="center" vertical="center" wrapText="1"/>
    </xf>
    <xf numFmtId="1" fontId="32" fillId="13" borderId="1" xfId="3" applyNumberFormat="1" applyFont="1" applyFill="1" applyBorder="1" applyAlignment="1">
      <alignment horizontal="center" vertical="center" wrapText="1"/>
    </xf>
    <xf numFmtId="1" fontId="32" fillId="14" borderId="1" xfId="3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35" fillId="21" borderId="1" xfId="3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 wrapText="1"/>
    </xf>
    <xf numFmtId="1" fontId="33" fillId="21" borderId="1" xfId="3" applyNumberFormat="1" applyFont="1" applyFill="1" applyBorder="1" applyAlignment="1">
      <alignment horizontal="center" vertical="center" wrapText="1"/>
    </xf>
    <xf numFmtId="0" fontId="27" fillId="20" borderId="1" xfId="0" applyFont="1" applyFill="1" applyBorder="1" applyAlignment="1">
      <alignment horizontal="center" vertical="center" wrapText="1"/>
    </xf>
    <xf numFmtId="0" fontId="28" fillId="20" borderId="1" xfId="0" applyFont="1" applyFill="1" applyBorder="1" applyAlignment="1">
      <alignment horizontal="center" vertical="center" wrapText="1"/>
    </xf>
    <xf numFmtId="1" fontId="0" fillId="4" borderId="0" xfId="0" applyNumberFormat="1" applyFill="1"/>
    <xf numFmtId="0" fontId="27" fillId="20" borderId="1" xfId="0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/>
    </xf>
    <xf numFmtId="1" fontId="8" fillId="0" borderId="0" xfId="0" applyNumberFormat="1" applyFont="1"/>
    <xf numFmtId="0" fontId="28" fillId="20" borderId="10" xfId="0" applyFont="1" applyFill="1" applyBorder="1" applyAlignment="1">
      <alignment horizontal="center" vertical="center" wrapText="1"/>
    </xf>
    <xf numFmtId="1" fontId="28" fillId="15" borderId="1" xfId="0" applyNumberFormat="1" applyFont="1" applyFill="1" applyBorder="1" applyAlignment="1">
      <alignment horizontal="center" vertical="center" wrapText="1"/>
    </xf>
    <xf numFmtId="1" fontId="28" fillId="20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center" wrapText="1"/>
    </xf>
    <xf numFmtId="1" fontId="28" fillId="20" borderId="4" xfId="0" applyNumberFormat="1" applyFont="1" applyFill="1" applyBorder="1" applyAlignment="1">
      <alignment horizontal="center" vertical="center" wrapText="1"/>
    </xf>
    <xf numFmtId="0" fontId="23" fillId="20" borderId="1" xfId="0" applyFont="1" applyFill="1" applyBorder="1" applyAlignment="1">
      <alignment horizontal="center" vertical="top" wrapText="1"/>
    </xf>
    <xf numFmtId="0" fontId="2" fillId="19" borderId="4" xfId="0" applyFont="1" applyFill="1" applyBorder="1" applyAlignment="1">
      <alignment horizontal="center" vertical="top" wrapText="1"/>
    </xf>
    <xf numFmtId="0" fontId="2" fillId="20" borderId="10" xfId="0" applyFont="1" applyFill="1" applyBorder="1" applyAlignment="1">
      <alignment horizontal="center" vertical="top" wrapText="1"/>
    </xf>
    <xf numFmtId="0" fontId="1" fillId="20" borderId="5" xfId="0" applyFont="1" applyFill="1" applyBorder="1" applyAlignment="1">
      <alignment horizontal="center" vertical="top"/>
    </xf>
    <xf numFmtId="49" fontId="6" fillId="19" borderId="1" xfId="0" applyNumberFormat="1" applyFont="1" applyFill="1" applyBorder="1" applyAlignment="1">
      <alignment horizontal="left" vertical="top" wrapText="1"/>
    </xf>
    <xf numFmtId="0" fontId="0" fillId="20" borderId="0" xfId="0" applyFill="1"/>
    <xf numFmtId="0" fontId="25" fillId="20" borderId="1" xfId="2" applyFill="1" applyBorder="1" applyAlignment="1">
      <alignment horizontal="center" vertical="top" wrapText="1"/>
    </xf>
    <xf numFmtId="0" fontId="2" fillId="20" borderId="1" xfId="4" applyFont="1" applyFill="1" applyBorder="1" applyAlignment="1">
      <alignment horizontal="center" vertical="top" wrapText="1"/>
    </xf>
    <xf numFmtId="0" fontId="1" fillId="20" borderId="1" xfId="4" applyFont="1" applyFill="1" applyBorder="1" applyAlignment="1">
      <alignment horizontal="center" vertical="top" wrapText="1"/>
    </xf>
    <xf numFmtId="0" fontId="1" fillId="20" borderId="1" xfId="4" applyFont="1" applyFill="1" applyBorder="1" applyAlignment="1">
      <alignment horizontal="center" vertical="top"/>
    </xf>
    <xf numFmtId="49" fontId="2" fillId="19" borderId="1" xfId="4" applyNumberFormat="1" applyFont="1" applyFill="1" applyBorder="1" applyAlignment="1">
      <alignment horizontal="left" vertical="top" wrapText="1"/>
    </xf>
    <xf numFmtId="0" fontId="2" fillId="19" borderId="1" xfId="4" applyFont="1" applyFill="1" applyBorder="1" applyAlignment="1">
      <alignment horizontal="left" vertical="top" wrapText="1"/>
    </xf>
    <xf numFmtId="0" fontId="1" fillId="20" borderId="2" xfId="4" applyFont="1" applyFill="1" applyBorder="1" applyAlignment="1">
      <alignment horizontal="center" vertical="top"/>
    </xf>
    <xf numFmtId="0" fontId="1" fillId="5" borderId="2" xfId="4" applyFont="1" applyFill="1" applyBorder="1" applyAlignment="1">
      <alignment horizontal="center" vertical="top" wrapText="1"/>
    </xf>
    <xf numFmtId="0" fontId="6" fillId="2" borderId="2" xfId="4" applyFont="1" applyFill="1" applyBorder="1" applyAlignment="1">
      <alignment horizontal="center" vertical="top"/>
    </xf>
    <xf numFmtId="0" fontId="3" fillId="8" borderId="2" xfId="4" applyFont="1" applyFill="1" applyBorder="1" applyAlignment="1">
      <alignment horizontal="center" vertical="top" wrapText="1"/>
    </xf>
    <xf numFmtId="0" fontId="2" fillId="0" borderId="13" xfId="4" applyFont="1" applyBorder="1" applyAlignment="1">
      <alignment horizontal="center" vertical="top" wrapText="1"/>
    </xf>
    <xf numFmtId="0" fontId="1" fillId="4" borderId="0" xfId="4" applyFont="1" applyFill="1" applyAlignment="1">
      <alignment horizontal="center" vertical="top" wrapText="1"/>
    </xf>
    <xf numFmtId="0" fontId="2" fillId="4" borderId="0" xfId="4" applyFont="1" applyFill="1" applyAlignment="1">
      <alignment horizontal="center" vertical="top" wrapText="1"/>
    </xf>
    <xf numFmtId="0" fontId="1" fillId="4" borderId="0" xfId="4" applyFont="1" applyFill="1" applyAlignment="1">
      <alignment horizontal="center" vertical="top"/>
    </xf>
    <xf numFmtId="0" fontId="2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9" fontId="2" fillId="20" borderId="1" xfId="4" applyNumberFormat="1" applyFont="1" applyFill="1" applyBorder="1" applyAlignment="1">
      <alignment horizontal="left" vertical="top" wrapText="1"/>
    </xf>
    <xf numFmtId="0" fontId="2" fillId="20" borderId="5" xfId="4" applyFont="1" applyFill="1" applyBorder="1" applyAlignment="1">
      <alignment horizontal="left" vertical="top" wrapText="1"/>
    </xf>
    <xf numFmtId="0" fontId="2" fillId="20" borderId="1" xfId="4" applyFont="1" applyFill="1" applyBorder="1" applyAlignment="1">
      <alignment horizontal="left" vertical="top" wrapText="1"/>
    </xf>
    <xf numFmtId="0" fontId="1" fillId="20" borderId="1" xfId="4" applyFont="1" applyFill="1" applyBorder="1" applyAlignment="1">
      <alignment horizontal="left" vertical="top" wrapText="1"/>
    </xf>
    <xf numFmtId="0" fontId="1" fillId="20" borderId="1" xfId="4" applyFont="1" applyFill="1" applyBorder="1" applyAlignment="1">
      <alignment vertical="center"/>
    </xf>
    <xf numFmtId="0" fontId="1" fillId="20" borderId="1" xfId="4" applyFont="1" applyFill="1" applyBorder="1" applyAlignment="1">
      <alignment vertical="center" wrapText="1"/>
    </xf>
    <xf numFmtId="0" fontId="2" fillId="22" borderId="1" xfId="4" applyFont="1" applyFill="1" applyBorder="1" applyAlignment="1">
      <alignment horizontal="left" vertical="top" wrapText="1"/>
    </xf>
    <xf numFmtId="0" fontId="2" fillId="22" borderId="1" xfId="4" applyFont="1" applyFill="1" applyBorder="1" applyAlignment="1">
      <alignment horizontal="center" vertical="top" wrapText="1"/>
    </xf>
    <xf numFmtId="0" fontId="6" fillId="22" borderId="1" xfId="4" applyFont="1" applyFill="1" applyBorder="1" applyAlignment="1">
      <alignment horizontal="center" vertical="top"/>
    </xf>
    <xf numFmtId="14" fontId="1" fillId="23" borderId="17" xfId="4" applyNumberFormat="1" applyFont="1" applyFill="1" applyBorder="1" applyAlignment="1">
      <alignment horizontal="center" vertical="center" wrapText="1"/>
    </xf>
    <xf numFmtId="0" fontId="1" fillId="23" borderId="16" xfId="4" applyFont="1" applyFill="1" applyBorder="1" applyAlignment="1">
      <alignment vertical="center" wrapText="1"/>
    </xf>
    <xf numFmtId="0" fontId="1" fillId="23" borderId="1" xfId="4" applyFont="1" applyFill="1" applyBorder="1" applyAlignment="1">
      <alignment vertical="center" wrapText="1"/>
    </xf>
    <xf numFmtId="0" fontId="2" fillId="23" borderId="10" xfId="4" applyFont="1" applyFill="1" applyBorder="1" applyAlignment="1">
      <alignment horizontal="center" vertical="top" wrapText="1"/>
    </xf>
    <xf numFmtId="0" fontId="30" fillId="23" borderId="1" xfId="4" applyFont="1" applyFill="1" applyBorder="1"/>
    <xf numFmtId="0" fontId="30" fillId="23" borderId="1" xfId="4" applyFont="1" applyFill="1" applyBorder="1" applyAlignment="1">
      <alignment horizontal="center" vertical="top"/>
    </xf>
    <xf numFmtId="0" fontId="30" fillId="23" borderId="1" xfId="4" applyFont="1" applyFill="1" applyBorder="1" applyAlignment="1">
      <alignment horizontal="center" vertical="center"/>
    </xf>
    <xf numFmtId="0" fontId="1" fillId="23" borderId="1" xfId="4" applyFont="1" applyFill="1" applyBorder="1" applyAlignment="1">
      <alignment horizontal="center" vertical="center" wrapText="1"/>
    </xf>
    <xf numFmtId="0" fontId="30" fillId="23" borderId="1" xfId="4" applyFont="1" applyFill="1" applyBorder="1" applyAlignment="1">
      <alignment horizontal="center"/>
    </xf>
    <xf numFmtId="0" fontId="1" fillId="23" borderId="1" xfId="4" applyFont="1" applyFill="1" applyBorder="1" applyAlignment="1">
      <alignment horizontal="center" wrapText="1"/>
    </xf>
    <xf numFmtId="0" fontId="30" fillId="23" borderId="4" xfId="4" applyFont="1" applyFill="1" applyBorder="1" applyAlignment="1">
      <alignment horizontal="center"/>
    </xf>
    <xf numFmtId="0" fontId="2" fillId="19" borderId="4" xfId="4" applyFont="1" applyFill="1" applyBorder="1" applyAlignment="1">
      <alignment horizontal="center" vertical="top" wrapText="1"/>
    </xf>
    <xf numFmtId="0" fontId="2" fillId="19" borderId="1" xfId="4" applyFont="1" applyFill="1" applyBorder="1" applyAlignment="1">
      <alignment horizontal="center" vertical="top" wrapText="1"/>
    </xf>
    <xf numFmtId="0" fontId="6" fillId="19" borderId="1" xfId="4" applyFont="1" applyFill="1" applyBorder="1" applyAlignment="1">
      <alignment horizontal="center" vertical="top"/>
    </xf>
    <xf numFmtId="0" fontId="1" fillId="20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vertical="top" wrapText="1"/>
    </xf>
    <xf numFmtId="0" fontId="6" fillId="6" borderId="0" xfId="4" applyFont="1" applyFill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7" fillId="4" borderId="0" xfId="0" applyFont="1" applyFill="1"/>
    <xf numFmtId="49" fontId="4" fillId="6" borderId="1" xfId="0" applyNumberFormat="1" applyFont="1" applyFill="1" applyBorder="1" applyAlignment="1">
      <alignment horizontal="left" vertical="top" wrapText="1"/>
    </xf>
    <xf numFmtId="0" fontId="13" fillId="4" borderId="0" xfId="0" applyFont="1" applyFill="1"/>
    <xf numFmtId="49" fontId="6" fillId="6" borderId="1" xfId="0" applyNumberFormat="1" applyFont="1" applyFill="1" applyBorder="1" applyAlignment="1">
      <alignment horizontal="left" vertical="top" wrapText="1"/>
    </xf>
    <xf numFmtId="0" fontId="0" fillId="0" borderId="8" xfId="0" applyBorder="1"/>
    <xf numFmtId="49" fontId="6" fillId="6" borderId="1" xfId="0" applyNumberFormat="1" applyFont="1" applyFill="1" applyBorder="1" applyAlignment="1">
      <alignment horizontal="left" vertical="top"/>
    </xf>
    <xf numFmtId="0" fontId="2" fillId="26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/>
    </xf>
    <xf numFmtId="3" fontId="10" fillId="24" borderId="1" xfId="0" applyNumberFormat="1" applyFont="1" applyFill="1" applyBorder="1" applyAlignment="1">
      <alignment horizontal="center" vertical="center" wrapText="1"/>
    </xf>
    <xf numFmtId="3" fontId="10" fillId="25" borderId="1" xfId="0" applyNumberFormat="1" applyFont="1" applyFill="1" applyBorder="1" applyAlignment="1">
      <alignment horizontal="center" vertical="center" wrapText="1"/>
    </xf>
    <xf numFmtId="3" fontId="7" fillId="26" borderId="1" xfId="0" applyNumberFormat="1" applyFont="1" applyFill="1" applyBorder="1" applyAlignment="1">
      <alignment horizontal="center" vertical="top" wrapText="1"/>
    </xf>
    <xf numFmtId="3" fontId="3" fillId="28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top"/>
    </xf>
    <xf numFmtId="3" fontId="8" fillId="4" borderId="1" xfId="0" applyNumberFormat="1" applyFont="1" applyFill="1" applyBorder="1"/>
    <xf numFmtId="3" fontId="2" fillId="4" borderId="1" xfId="0" applyNumberFormat="1" applyFont="1" applyFill="1" applyBorder="1" applyAlignment="1">
      <alignment horizontal="center" vertical="top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0" borderId="1" xfId="4" applyNumberFormat="1" applyFont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top" wrapText="1"/>
    </xf>
    <xf numFmtId="3" fontId="6" fillId="6" borderId="1" xfId="0" applyNumberFormat="1" applyFont="1" applyFill="1" applyBorder="1" applyAlignment="1">
      <alignment horizontal="center" vertical="top"/>
    </xf>
    <xf numFmtId="3" fontId="1" fillId="4" borderId="1" xfId="4" applyNumberFormat="1" applyFont="1" applyFill="1" applyBorder="1" applyAlignment="1">
      <alignment horizontal="center" vertical="top" wrapText="1"/>
    </xf>
    <xf numFmtId="3" fontId="2" fillId="4" borderId="1" xfId="4" applyNumberFormat="1" applyFont="1" applyFill="1" applyBorder="1" applyAlignment="1">
      <alignment horizontal="center" vertical="top" wrapText="1"/>
    </xf>
    <xf numFmtId="3" fontId="1" fillId="4" borderId="1" xfId="4" applyNumberFormat="1" applyFont="1" applyFill="1" applyBorder="1" applyAlignment="1">
      <alignment horizontal="center" vertical="top"/>
    </xf>
    <xf numFmtId="3" fontId="8" fillId="0" borderId="1" xfId="0" applyNumberFormat="1" applyFont="1" applyBorder="1"/>
    <xf numFmtId="3" fontId="14" fillId="28" borderId="1" xfId="0" applyNumberFormat="1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 wrapText="1"/>
    </xf>
    <xf numFmtId="3" fontId="0" fillId="4" borderId="1" xfId="0" applyNumberFormat="1" applyFill="1" applyBorder="1"/>
    <xf numFmtId="3" fontId="2" fillId="0" borderId="1" xfId="0" applyNumberFormat="1" applyFont="1" applyBorder="1" applyAlignment="1">
      <alignment horizontal="center" vertical="top" wrapText="1"/>
    </xf>
    <xf numFmtId="3" fontId="2" fillId="0" borderId="1" xfId="4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/>
    </xf>
    <xf numFmtId="3" fontId="23" fillId="2" borderId="1" xfId="0" applyNumberFormat="1" applyFont="1" applyFill="1" applyBorder="1" applyAlignment="1">
      <alignment horizontal="center" vertical="top" wrapText="1"/>
    </xf>
    <xf numFmtId="3" fontId="23" fillId="6" borderId="1" xfId="0" applyNumberFormat="1" applyFont="1" applyFill="1" applyBorder="1" applyAlignment="1">
      <alignment horizontal="center" vertical="top" wrapText="1"/>
    </xf>
    <xf numFmtId="3" fontId="23" fillId="4" borderId="1" xfId="0" applyNumberFormat="1" applyFont="1" applyFill="1" applyBorder="1" applyAlignment="1">
      <alignment horizontal="center" vertical="top" wrapText="1"/>
    </xf>
    <xf numFmtId="3" fontId="30" fillId="5" borderId="1" xfId="0" applyNumberFormat="1" applyFont="1" applyFill="1" applyBorder="1" applyAlignment="1">
      <alignment horizontal="center" vertical="center" wrapText="1"/>
    </xf>
    <xf numFmtId="3" fontId="3" fillId="26" borderId="1" xfId="0" applyNumberFormat="1" applyFont="1" applyFill="1" applyBorder="1" applyAlignment="1">
      <alignment horizontal="center" vertical="top"/>
    </xf>
    <xf numFmtId="3" fontId="9" fillId="0" borderId="1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 applyAlignment="1">
      <alignment horizontal="center" vertical="top" wrapText="1"/>
    </xf>
    <xf numFmtId="3" fontId="2" fillId="26" borderId="1" xfId="0" applyNumberFormat="1" applyFont="1" applyFill="1" applyBorder="1" applyAlignment="1">
      <alignment horizontal="center" vertical="top" wrapText="1"/>
    </xf>
    <xf numFmtId="3" fontId="35" fillId="14" borderId="1" xfId="3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center" vertical="top" wrapText="1"/>
    </xf>
    <xf numFmtId="3" fontId="6" fillId="6" borderId="1" xfId="4" applyNumberFormat="1" applyFont="1" applyFill="1" applyBorder="1" applyAlignment="1">
      <alignment horizontal="center" vertical="top" wrapText="1"/>
    </xf>
    <xf numFmtId="3" fontId="6" fillId="6" borderId="1" xfId="0" applyNumberFormat="1" applyFont="1" applyFill="1" applyBorder="1" applyAlignment="1">
      <alignment horizontal="center" vertical="top" wrapText="1"/>
    </xf>
    <xf numFmtId="3" fontId="1" fillId="0" borderId="1" xfId="4" applyNumberFormat="1" applyFont="1" applyBorder="1" applyAlignment="1">
      <alignment horizontal="center" vertical="top"/>
    </xf>
    <xf numFmtId="3" fontId="12" fillId="0" borderId="1" xfId="0" applyNumberFormat="1" applyFont="1" applyBorder="1" applyAlignment="1">
      <alignment horizontal="left"/>
    </xf>
    <xf numFmtId="3" fontId="7" fillId="26" borderId="1" xfId="0" applyNumberFormat="1" applyFont="1" applyFill="1" applyBorder="1" applyAlignment="1">
      <alignment horizontal="center" vertical="top"/>
    </xf>
    <xf numFmtId="3" fontId="3" fillId="26" borderId="1" xfId="0" applyNumberFormat="1" applyFont="1" applyFill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left"/>
    </xf>
    <xf numFmtId="3" fontId="19" fillId="0" borderId="1" xfId="0" applyNumberFormat="1" applyFont="1" applyBorder="1" applyAlignment="1">
      <alignment horizontal="left"/>
    </xf>
    <xf numFmtId="3" fontId="21" fillId="0" borderId="1" xfId="0" applyNumberFormat="1" applyFont="1" applyBorder="1"/>
    <xf numFmtId="0" fontId="3" fillId="4" borderId="1" xfId="0" applyFont="1" applyFill="1" applyBorder="1" applyAlignment="1">
      <alignment horizontal="left" vertical="top" wrapText="1"/>
    </xf>
    <xf numFmtId="3" fontId="3" fillId="4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left" vertical="top" wrapText="1"/>
    </xf>
    <xf numFmtId="0" fontId="7" fillId="28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3" fontId="2" fillId="6" borderId="1" xfId="0" applyNumberFormat="1" applyFont="1" applyFill="1" applyBorder="1" applyAlignment="1">
      <alignment horizontal="center" vertical="center"/>
    </xf>
    <xf numFmtId="49" fontId="3" fillId="28" borderId="1" xfId="0" applyNumberFormat="1" applyFont="1" applyFill="1" applyBorder="1" applyAlignment="1">
      <alignment horizontal="left" vertical="top" wrapText="1"/>
    </xf>
    <xf numFmtId="3" fontId="1" fillId="4" borderId="1" xfId="0" applyNumberFormat="1" applyFont="1" applyFill="1" applyBorder="1" applyAlignment="1">
      <alignment horizontal="center" vertical="top" wrapText="1"/>
    </xf>
    <xf numFmtId="3" fontId="2" fillId="4" borderId="1" xfId="0" applyNumberFormat="1" applyFont="1" applyFill="1" applyBorder="1" applyAlignment="1">
      <alignment horizontal="center" vertical="top"/>
    </xf>
    <xf numFmtId="3" fontId="2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3" fontId="51" fillId="0" borderId="1" xfId="0" applyNumberFormat="1" applyFont="1" applyBorder="1"/>
    <xf numFmtId="3" fontId="8" fillId="4" borderId="1" xfId="0" applyNumberFormat="1" applyFont="1" applyFill="1" applyBorder="1" applyAlignment="1">
      <alignment vertical="top"/>
    </xf>
    <xf numFmtId="3" fontId="3" fillId="28" borderId="1" xfId="0" applyNumberFormat="1" applyFont="1" applyFill="1" applyBorder="1" applyAlignment="1">
      <alignment horizontal="center" vertical="top" wrapText="1"/>
    </xf>
    <xf numFmtId="3" fontId="4" fillId="2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top" wrapText="1"/>
    </xf>
    <xf numFmtId="3" fontId="2" fillId="2" borderId="1" xfId="4" applyNumberFormat="1" applyFont="1" applyFill="1" applyBorder="1" applyAlignment="1">
      <alignment horizontal="center" vertical="top" wrapText="1"/>
    </xf>
    <xf numFmtId="3" fontId="2" fillId="6" borderId="1" xfId="4" applyNumberFormat="1" applyFont="1" applyFill="1" applyBorder="1" applyAlignment="1">
      <alignment horizontal="center" vertical="top" wrapText="1"/>
    </xf>
    <xf numFmtId="3" fontId="28" fillId="4" borderId="1" xfId="0" applyNumberFormat="1" applyFont="1" applyFill="1" applyBorder="1" applyAlignment="1">
      <alignment horizontal="center" vertical="center" wrapText="1"/>
    </xf>
    <xf numFmtId="3" fontId="3" fillId="29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top" wrapText="1"/>
    </xf>
    <xf numFmtId="3" fontId="12" fillId="8" borderId="1" xfId="0" applyNumberFormat="1" applyFont="1" applyFill="1" applyBorder="1" applyAlignment="1">
      <alignment horizontal="left"/>
    </xf>
    <xf numFmtId="0" fontId="12" fillId="8" borderId="0" xfId="0" applyFont="1" applyFill="1" applyAlignment="1">
      <alignment horizontal="left"/>
    </xf>
    <xf numFmtId="3" fontId="2" fillId="8" borderId="1" xfId="0" applyNumberFormat="1" applyFont="1" applyFill="1" applyBorder="1" applyAlignment="1">
      <alignment horizontal="center" vertical="top" wrapText="1"/>
    </xf>
    <xf numFmtId="3" fontId="6" fillId="7" borderId="1" xfId="0" applyNumberFormat="1" applyFont="1" applyFill="1" applyBorder="1" applyAlignment="1">
      <alignment horizontal="center" vertical="top" wrapText="1"/>
    </xf>
    <xf numFmtId="3" fontId="8" fillId="8" borderId="1" xfId="0" applyNumberFormat="1" applyFont="1" applyFill="1" applyBorder="1"/>
    <xf numFmtId="0" fontId="2" fillId="8" borderId="1" xfId="0" applyFont="1" applyFill="1" applyBorder="1" applyAlignment="1">
      <alignment horizontal="left" vertical="top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top"/>
    </xf>
    <xf numFmtId="3" fontId="1" fillId="8" borderId="1" xfId="0" applyNumberFormat="1" applyFont="1" applyFill="1" applyBorder="1" applyAlignment="1">
      <alignment horizontal="center" vertical="top"/>
    </xf>
    <xf numFmtId="3" fontId="6" fillId="7" borderId="1" xfId="0" applyNumberFormat="1" applyFont="1" applyFill="1" applyBorder="1" applyAlignment="1">
      <alignment horizontal="center" vertical="top"/>
    </xf>
    <xf numFmtId="49" fontId="2" fillId="8" borderId="1" xfId="0" applyNumberFormat="1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left" vertical="top"/>
    </xf>
    <xf numFmtId="49" fontId="6" fillId="7" borderId="1" xfId="0" applyNumberFormat="1" applyFont="1" applyFill="1" applyBorder="1" applyAlignment="1">
      <alignment horizontal="left" vertical="top"/>
    </xf>
    <xf numFmtId="49" fontId="6" fillId="7" borderId="1" xfId="0" applyNumberFormat="1" applyFont="1" applyFill="1" applyBorder="1" applyAlignment="1">
      <alignment horizontal="left" vertical="top" wrapText="1"/>
    </xf>
    <xf numFmtId="0" fontId="3" fillId="28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6" borderId="1" xfId="0" applyFont="1" applyFill="1" applyBorder="1" applyAlignment="1">
      <alignment horizontal="left" vertical="top"/>
    </xf>
    <xf numFmtId="0" fontId="3" fillId="26" borderId="1" xfId="0" applyFont="1" applyFill="1" applyBorder="1" applyAlignment="1">
      <alignment horizontal="left" vertical="top" wrapText="1"/>
    </xf>
    <xf numFmtId="49" fontId="3" fillId="26" borderId="1" xfId="0" applyNumberFormat="1" applyFont="1" applyFill="1" applyBorder="1" applyAlignment="1">
      <alignment horizontal="left" vertical="center" wrapText="1"/>
    </xf>
    <xf numFmtId="0" fontId="0" fillId="27" borderId="1" xfId="0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7" fillId="25" borderId="1" xfId="0" applyFont="1" applyFill="1" applyBorder="1" applyAlignment="1">
      <alignment horizontal="left" vertical="top" wrapText="1"/>
    </xf>
    <xf numFmtId="0" fontId="7" fillId="2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49" fontId="2" fillId="6" borderId="1" xfId="0" applyNumberFormat="1" applyFont="1" applyFill="1" applyBorder="1" applyAlignment="1">
      <alignment horizontal="left" vertical="top" wrapText="1"/>
    </xf>
    <xf numFmtId="49" fontId="2" fillId="7" borderId="1" xfId="0" applyNumberFormat="1" applyFont="1" applyFill="1" applyBorder="1" applyAlignment="1">
      <alignment horizontal="left" vertical="top" wrapText="1"/>
    </xf>
    <xf numFmtId="0" fontId="7" fillId="29" borderId="1" xfId="0" applyFont="1" applyFill="1" applyBorder="1" applyAlignment="1">
      <alignment horizontal="left" vertical="center" wrapText="1"/>
    </xf>
    <xf numFmtId="49" fontId="2" fillId="0" borderId="1" xfId="4" applyNumberFormat="1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4" fontId="2" fillId="4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4" fontId="2" fillId="6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6" fillId="6" borderId="1" xfId="0" applyFont="1" applyFill="1" applyBorder="1" applyAlignment="1">
      <alignment horizontal="left" vertical="top" wrapText="1"/>
    </xf>
    <xf numFmtId="0" fontId="10" fillId="24" borderId="1" xfId="0" applyFont="1" applyFill="1" applyBorder="1" applyAlignment="1">
      <alignment horizontal="left" vertical="top" wrapText="1"/>
    </xf>
    <xf numFmtId="14" fontId="6" fillId="6" borderId="1" xfId="0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44" fillId="0" borderId="1" xfId="1" applyFont="1" applyFill="1" applyBorder="1" applyAlignment="1">
      <alignment horizontal="center" vertical="top" wrapText="1"/>
    </xf>
    <xf numFmtId="0" fontId="2" fillId="0" borderId="5" xfId="4" applyFont="1" applyBorder="1" applyAlignment="1">
      <alignment horizontal="center" vertical="top" wrapText="1"/>
    </xf>
    <xf numFmtId="0" fontId="2" fillId="0" borderId="6" xfId="4" applyFont="1" applyBorder="1" applyAlignment="1">
      <alignment horizontal="center" vertical="top" wrapText="1"/>
    </xf>
    <xf numFmtId="0" fontId="1" fillId="0" borderId="1" xfId="4" applyFont="1" applyBorder="1" applyAlignment="1">
      <alignment horizontal="center" vertical="center" wrapText="1"/>
    </xf>
    <xf numFmtId="0" fontId="1" fillId="0" borderId="2" xfId="4" applyFont="1" applyBorder="1" applyAlignment="1">
      <alignment horizontal="left" vertical="center" wrapText="1"/>
    </xf>
    <xf numFmtId="0" fontId="1" fillId="0" borderId="3" xfId="4" applyFont="1" applyBorder="1" applyAlignment="1">
      <alignment horizontal="left" vertical="center" wrapText="1"/>
    </xf>
    <xf numFmtId="0" fontId="1" fillId="0" borderId="4" xfId="4" applyFont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top"/>
    </xf>
    <xf numFmtId="0" fontId="47" fillId="0" borderId="2" xfId="4" applyFont="1" applyBorder="1" applyAlignment="1">
      <alignment horizontal="center" vertical="center" wrapText="1"/>
    </xf>
    <xf numFmtId="0" fontId="47" fillId="0" borderId="3" xfId="4" applyFont="1" applyBorder="1" applyAlignment="1">
      <alignment horizontal="center" vertical="center" wrapText="1"/>
    </xf>
    <xf numFmtId="0" fontId="47" fillId="0" borderId="4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left" vertical="top" wrapText="1"/>
    </xf>
    <xf numFmtId="0" fontId="8" fillId="0" borderId="5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3" fillId="9" borderId="2" xfId="4" applyFont="1" applyFill="1" applyBorder="1" applyAlignment="1">
      <alignment horizontal="left" vertical="top" wrapText="1"/>
    </xf>
    <xf numFmtId="0" fontId="3" fillId="9" borderId="3" xfId="4" applyFont="1" applyFill="1" applyBorder="1" applyAlignment="1">
      <alignment horizontal="left" vertical="top" wrapText="1"/>
    </xf>
    <xf numFmtId="0" fontId="3" fillId="9" borderId="4" xfId="4" applyFont="1" applyFill="1" applyBorder="1" applyAlignment="1">
      <alignment horizontal="left" vertical="top" wrapText="1"/>
    </xf>
    <xf numFmtId="0" fontId="1" fillId="0" borderId="1" xfId="4" applyFont="1" applyBorder="1" applyAlignment="1">
      <alignment vertical="center" wrapText="1"/>
    </xf>
    <xf numFmtId="0" fontId="1" fillId="0" borderId="5" xfId="4" applyFont="1" applyBorder="1" applyAlignment="1">
      <alignment vertical="center"/>
    </xf>
    <xf numFmtId="0" fontId="1" fillId="0" borderId="7" xfId="4" applyFont="1" applyBorder="1" applyAlignment="1">
      <alignment vertical="center"/>
    </xf>
    <xf numFmtId="0" fontId="1" fillId="0" borderId="6" xfId="4" applyFont="1" applyBorder="1" applyAlignment="1">
      <alignment vertical="center"/>
    </xf>
    <xf numFmtId="0" fontId="2" fillId="7" borderId="13" xfId="4" applyFont="1" applyFill="1" applyBorder="1" applyAlignment="1">
      <alignment horizontal="left" vertical="top" wrapText="1"/>
    </xf>
    <xf numFmtId="0" fontId="2" fillId="7" borderId="10" xfId="4" applyFont="1" applyFill="1" applyBorder="1" applyAlignment="1">
      <alignment horizontal="left" vertical="top" wrapText="1"/>
    </xf>
    <xf numFmtId="0" fontId="7" fillId="2" borderId="2" xfId="4" applyFont="1" applyFill="1" applyBorder="1" applyAlignment="1">
      <alignment horizontal="left" vertical="top"/>
    </xf>
    <xf numFmtId="0" fontId="7" fillId="2" borderId="3" xfId="4" applyFont="1" applyFill="1" applyBorder="1" applyAlignment="1">
      <alignment horizontal="left" vertical="top"/>
    </xf>
    <xf numFmtId="0" fontId="7" fillId="2" borderId="4" xfId="4" applyFont="1" applyFill="1" applyBorder="1" applyAlignment="1">
      <alignment horizontal="left" vertical="top"/>
    </xf>
    <xf numFmtId="49" fontId="2" fillId="7" borderId="2" xfId="4" applyNumberFormat="1" applyFont="1" applyFill="1" applyBorder="1" applyAlignment="1">
      <alignment horizontal="left" vertical="top" wrapText="1"/>
    </xf>
    <xf numFmtId="49" fontId="2" fillId="7" borderId="4" xfId="4" applyNumberFormat="1" applyFont="1" applyFill="1" applyBorder="1" applyAlignment="1">
      <alignment horizontal="left" vertical="top" wrapText="1"/>
    </xf>
    <xf numFmtId="49" fontId="4" fillId="9" borderId="2" xfId="4" applyNumberFormat="1" applyFont="1" applyFill="1" applyBorder="1" applyAlignment="1">
      <alignment horizontal="left" vertical="top" wrapText="1"/>
    </xf>
    <xf numFmtId="49" fontId="4" fillId="9" borderId="3" xfId="4" applyNumberFormat="1" applyFont="1" applyFill="1" applyBorder="1" applyAlignment="1">
      <alignment horizontal="left" vertical="top" wrapText="1"/>
    </xf>
    <xf numFmtId="49" fontId="16" fillId="0" borderId="2" xfId="4" applyNumberFormat="1" applyFont="1" applyBorder="1" applyAlignment="1">
      <alignment horizontal="left" vertical="top" wrapText="1"/>
    </xf>
    <xf numFmtId="49" fontId="16" fillId="0" borderId="3" xfId="4" applyNumberFormat="1" applyFont="1" applyBorder="1" applyAlignment="1">
      <alignment horizontal="left" vertical="top" wrapText="1"/>
    </xf>
    <xf numFmtId="49" fontId="16" fillId="0" borderId="4" xfId="4" applyNumberFormat="1" applyFont="1" applyBorder="1" applyAlignment="1">
      <alignment horizontal="left" vertical="top" wrapText="1"/>
    </xf>
    <xf numFmtId="49" fontId="7" fillId="9" borderId="2" xfId="4" applyNumberFormat="1" applyFont="1" applyFill="1" applyBorder="1" applyAlignment="1">
      <alignment horizontal="left" vertical="top"/>
    </xf>
    <xf numFmtId="49" fontId="7" fillId="9" borderId="3" xfId="4" applyNumberFormat="1" applyFont="1" applyFill="1" applyBorder="1" applyAlignment="1">
      <alignment horizontal="left" vertical="top"/>
    </xf>
    <xf numFmtId="49" fontId="7" fillId="9" borderId="4" xfId="4" applyNumberFormat="1" applyFont="1" applyFill="1" applyBorder="1" applyAlignment="1">
      <alignment horizontal="left" vertical="top"/>
    </xf>
    <xf numFmtId="0" fontId="3" fillId="2" borderId="2" xfId="4" applyFont="1" applyFill="1" applyBorder="1" applyAlignment="1">
      <alignment horizontal="left" vertical="top" wrapText="1"/>
    </xf>
    <xf numFmtId="0" fontId="3" fillId="2" borderId="3" xfId="4" applyFont="1" applyFill="1" applyBorder="1" applyAlignment="1">
      <alignment horizontal="left" vertical="top" wrapText="1"/>
    </xf>
    <xf numFmtId="0" fontId="3" fillId="2" borderId="4" xfId="4" applyFont="1" applyFill="1" applyBorder="1" applyAlignment="1">
      <alignment horizontal="left" vertical="top" wrapText="1"/>
    </xf>
    <xf numFmtId="0" fontId="1" fillId="8" borderId="18" xfId="4" applyFont="1" applyFill="1" applyBorder="1" applyAlignment="1">
      <alignment vertical="center" wrapText="1"/>
    </xf>
    <xf numFmtId="0" fontId="1" fillId="8" borderId="15" xfId="4" applyFont="1" applyFill="1" applyBorder="1" applyAlignment="1">
      <alignment vertical="center" wrapText="1"/>
    </xf>
    <xf numFmtId="49" fontId="3" fillId="11" borderId="2" xfId="4" applyNumberFormat="1" applyFont="1" applyFill="1" applyBorder="1" applyAlignment="1">
      <alignment horizontal="left" vertical="top" wrapText="1"/>
    </xf>
    <xf numFmtId="49" fontId="3" fillId="11" borderId="3" xfId="4" applyNumberFormat="1" applyFont="1" applyFill="1" applyBorder="1" applyAlignment="1">
      <alignment horizontal="left" vertical="top" wrapText="1"/>
    </xf>
    <xf numFmtId="49" fontId="3" fillId="11" borderId="4" xfId="4" applyNumberFormat="1" applyFont="1" applyFill="1" applyBorder="1" applyAlignment="1">
      <alignment horizontal="left" vertical="top" wrapText="1"/>
    </xf>
    <xf numFmtId="0" fontId="2" fillId="0" borderId="2" xfId="4" applyFont="1" applyBorder="1" applyAlignment="1">
      <alignment horizontal="left" vertical="top" wrapText="1"/>
    </xf>
    <xf numFmtId="0" fontId="2" fillId="0" borderId="4" xfId="4" applyFont="1" applyBorder="1" applyAlignment="1">
      <alignment horizontal="left" vertical="top" wrapText="1"/>
    </xf>
    <xf numFmtId="0" fontId="2" fillId="7" borderId="2" xfId="4" applyFont="1" applyFill="1" applyBorder="1" applyAlignment="1">
      <alignment horizontal="left" vertical="top" wrapText="1"/>
    </xf>
    <xf numFmtId="0" fontId="2" fillId="7" borderId="4" xfId="4" applyFont="1" applyFill="1" applyBorder="1" applyAlignment="1">
      <alignment horizontal="left" vertical="top" wrapText="1"/>
    </xf>
    <xf numFmtId="49" fontId="4" fillId="9" borderId="4" xfId="4" applyNumberFormat="1" applyFont="1" applyFill="1" applyBorder="1" applyAlignment="1">
      <alignment horizontal="left" vertical="top" wrapText="1"/>
    </xf>
    <xf numFmtId="49" fontId="3" fillId="7" borderId="2" xfId="4" applyNumberFormat="1" applyFont="1" applyFill="1" applyBorder="1" applyAlignment="1">
      <alignment horizontal="left" vertical="top" wrapText="1"/>
    </xf>
    <xf numFmtId="49" fontId="2" fillId="7" borderId="3" xfId="4" applyNumberFormat="1" applyFont="1" applyFill="1" applyBorder="1" applyAlignment="1">
      <alignment horizontal="left" vertical="top" wrapText="1"/>
    </xf>
    <xf numFmtId="49" fontId="3" fillId="8" borderId="2" xfId="4" applyNumberFormat="1" applyFont="1" applyFill="1" applyBorder="1" applyAlignment="1">
      <alignment horizontal="left" vertical="top" wrapText="1"/>
    </xf>
    <xf numFmtId="0" fontId="24" fillId="0" borderId="3" xfId="4" applyFont="1" applyBorder="1" applyAlignment="1">
      <alignment horizontal="left" vertical="top" wrapText="1"/>
    </xf>
    <xf numFmtId="0" fontId="24" fillId="0" borderId="4" xfId="4" applyFont="1" applyBorder="1" applyAlignment="1">
      <alignment horizontal="left" vertical="top" wrapText="1"/>
    </xf>
    <xf numFmtId="0" fontId="2" fillId="7" borderId="1" xfId="4" applyFont="1" applyFill="1" applyBorder="1" applyAlignment="1">
      <alignment horizontal="left" vertical="top" wrapText="1"/>
    </xf>
    <xf numFmtId="14" fontId="2" fillId="22" borderId="5" xfId="4" applyNumberFormat="1" applyFont="1" applyFill="1" applyBorder="1" applyAlignment="1">
      <alignment horizontal="left" vertical="top" wrapText="1"/>
    </xf>
    <xf numFmtId="14" fontId="2" fillId="22" borderId="6" xfId="4" applyNumberFormat="1" applyFont="1" applyFill="1" applyBorder="1" applyAlignment="1">
      <alignment horizontal="left" vertical="top" wrapText="1"/>
    </xf>
    <xf numFmtId="0" fontId="1" fillId="23" borderId="16" xfId="4" applyFont="1" applyFill="1" applyBorder="1" applyAlignment="1">
      <alignment vertical="center" wrapText="1"/>
    </xf>
    <xf numFmtId="0" fontId="1" fillId="23" borderId="8" xfId="4" applyFont="1" applyFill="1" applyBorder="1" applyAlignment="1">
      <alignment vertical="center" wrapText="1"/>
    </xf>
    <xf numFmtId="49" fontId="3" fillId="7" borderId="2" xfId="4" applyNumberFormat="1" applyFont="1" applyFill="1" applyBorder="1" applyAlignment="1">
      <alignment horizontal="center" vertical="top" wrapText="1"/>
    </xf>
    <xf numFmtId="49" fontId="3" fillId="7" borderId="3" xfId="4" applyNumberFormat="1" applyFont="1" applyFill="1" applyBorder="1" applyAlignment="1">
      <alignment horizontal="center" vertical="top" wrapText="1"/>
    </xf>
    <xf numFmtId="49" fontId="3" fillId="7" borderId="4" xfId="4" applyNumberFormat="1" applyFont="1" applyFill="1" applyBorder="1" applyAlignment="1">
      <alignment horizontal="center" vertical="top" wrapText="1"/>
    </xf>
    <xf numFmtId="49" fontId="2" fillId="0" borderId="2" xfId="4" applyNumberFormat="1" applyFont="1" applyBorder="1" applyAlignment="1">
      <alignment horizontal="left" vertical="top" wrapText="1"/>
    </xf>
    <xf numFmtId="0" fontId="45" fillId="0" borderId="4" xfId="4" applyBorder="1" applyAlignment="1">
      <alignment horizontal="left" vertical="top" wrapText="1"/>
    </xf>
    <xf numFmtId="0" fontId="7" fillId="7" borderId="2" xfId="4" applyFont="1" applyFill="1" applyBorder="1" applyAlignment="1">
      <alignment horizontal="left" vertical="top" wrapText="1"/>
    </xf>
    <xf numFmtId="0" fontId="7" fillId="7" borderId="3" xfId="4" applyFont="1" applyFill="1" applyBorder="1" applyAlignment="1">
      <alignment horizontal="left" vertical="top" wrapText="1"/>
    </xf>
    <xf numFmtId="0" fontId="7" fillId="7" borderId="4" xfId="4" applyFont="1" applyFill="1" applyBorder="1" applyAlignment="1">
      <alignment horizontal="left" vertical="top" wrapText="1"/>
    </xf>
    <xf numFmtId="0" fontId="6" fillId="2" borderId="1" xfId="4" applyFont="1" applyFill="1" applyBorder="1" applyAlignment="1">
      <alignment horizontal="left" vertical="top" wrapText="1"/>
    </xf>
    <xf numFmtId="49" fontId="2" fillId="2" borderId="1" xfId="4" applyNumberFormat="1" applyFont="1" applyFill="1" applyBorder="1" applyAlignment="1">
      <alignment horizontal="left" vertical="top" wrapText="1"/>
    </xf>
    <xf numFmtId="49" fontId="2" fillId="20" borderId="5" xfId="4" applyNumberFormat="1" applyFont="1" applyFill="1" applyBorder="1" applyAlignment="1">
      <alignment horizontal="center" vertical="top" wrapText="1"/>
    </xf>
    <xf numFmtId="49" fontId="2" fillId="20" borderId="7" xfId="4" applyNumberFormat="1" applyFont="1" applyFill="1" applyBorder="1" applyAlignment="1">
      <alignment horizontal="center" vertical="top" wrapText="1"/>
    </xf>
    <xf numFmtId="49" fontId="2" fillId="20" borderId="6" xfId="4" applyNumberFormat="1" applyFont="1" applyFill="1" applyBorder="1" applyAlignment="1">
      <alignment horizontal="center" vertical="top" wrapText="1"/>
    </xf>
    <xf numFmtId="0" fontId="1" fillId="20" borderId="5" xfId="4" applyFont="1" applyFill="1" applyBorder="1" applyAlignment="1">
      <alignment horizontal="center" vertical="center" wrapText="1"/>
    </xf>
    <xf numFmtId="0" fontId="1" fillId="20" borderId="7" xfId="4" applyFont="1" applyFill="1" applyBorder="1" applyAlignment="1">
      <alignment horizontal="center" vertical="center" wrapText="1"/>
    </xf>
    <xf numFmtId="0" fontId="1" fillId="20" borderId="6" xfId="4" applyFont="1" applyFill="1" applyBorder="1" applyAlignment="1">
      <alignment horizontal="center" vertical="center" wrapText="1"/>
    </xf>
    <xf numFmtId="49" fontId="2" fillId="2" borderId="5" xfId="4" applyNumberFormat="1" applyFont="1" applyFill="1" applyBorder="1" applyAlignment="1">
      <alignment horizontal="left" vertical="top" wrapText="1"/>
    </xf>
    <xf numFmtId="49" fontId="2" fillId="2" borderId="7" xfId="4" applyNumberFormat="1" applyFont="1" applyFill="1" applyBorder="1" applyAlignment="1">
      <alignment horizontal="left" vertical="top" wrapText="1"/>
    </xf>
    <xf numFmtId="49" fontId="2" fillId="2" borderId="6" xfId="4" applyNumberFormat="1" applyFont="1" applyFill="1" applyBorder="1" applyAlignment="1">
      <alignment horizontal="left" vertical="top" wrapText="1"/>
    </xf>
    <xf numFmtId="0" fontId="2" fillId="2" borderId="5" xfId="4" applyFont="1" applyFill="1" applyBorder="1" applyAlignment="1">
      <alignment horizontal="left" vertical="top" wrapText="1"/>
    </xf>
    <xf numFmtId="0" fontId="2" fillId="2" borderId="7" xfId="4" applyFont="1" applyFill="1" applyBorder="1" applyAlignment="1">
      <alignment horizontal="left" vertical="top" wrapText="1"/>
    </xf>
    <xf numFmtId="0" fontId="2" fillId="2" borderId="6" xfId="4" applyFont="1" applyFill="1" applyBorder="1" applyAlignment="1">
      <alignment horizontal="left" vertical="top" wrapText="1"/>
    </xf>
    <xf numFmtId="49" fontId="2" fillId="4" borderId="5" xfId="4" applyNumberFormat="1" applyFont="1" applyFill="1" applyBorder="1" applyAlignment="1">
      <alignment horizontal="left" vertical="top" wrapText="1"/>
    </xf>
    <xf numFmtId="49" fontId="2" fillId="4" borderId="6" xfId="4" applyNumberFormat="1" applyFont="1" applyFill="1" applyBorder="1" applyAlignment="1">
      <alignment horizontal="left" vertical="top" wrapText="1"/>
    </xf>
    <xf numFmtId="0" fontId="2" fillId="4" borderId="5" xfId="4" applyFont="1" applyFill="1" applyBorder="1" applyAlignment="1">
      <alignment horizontal="left" vertical="top" wrapText="1"/>
    </xf>
    <xf numFmtId="0" fontId="2" fillId="4" borderId="6" xfId="4" applyFont="1" applyFill="1" applyBorder="1" applyAlignment="1">
      <alignment horizontal="left" vertical="top" wrapText="1"/>
    </xf>
    <xf numFmtId="0" fontId="2" fillId="2" borderId="5" xfId="4" applyFont="1" applyFill="1" applyBorder="1" applyAlignment="1">
      <alignment horizontal="center" vertical="top" wrapText="1"/>
    </xf>
    <xf numFmtId="0" fontId="2" fillId="2" borderId="7" xfId="4" applyFont="1" applyFill="1" applyBorder="1" applyAlignment="1">
      <alignment horizontal="center" vertical="top" wrapText="1"/>
    </xf>
    <xf numFmtId="0" fontId="2" fillId="2" borderId="6" xfId="4" applyFont="1" applyFill="1" applyBorder="1" applyAlignment="1">
      <alignment horizontal="center" vertical="top" wrapText="1"/>
    </xf>
    <xf numFmtId="49" fontId="2" fillId="2" borderId="7" xfId="4" applyNumberFormat="1" applyFont="1" applyFill="1" applyBorder="1" applyAlignment="1">
      <alignment horizontal="center" vertical="top" wrapText="1"/>
    </xf>
    <xf numFmtId="49" fontId="2" fillId="2" borderId="6" xfId="4" applyNumberFormat="1" applyFont="1" applyFill="1" applyBorder="1" applyAlignment="1">
      <alignment horizontal="center" vertical="top" wrapText="1"/>
    </xf>
    <xf numFmtId="0" fontId="2" fillId="2" borderId="1" xfId="4" applyFont="1" applyFill="1" applyBorder="1" applyAlignment="1">
      <alignment horizontal="left" vertical="top" wrapText="1"/>
    </xf>
    <xf numFmtId="49" fontId="2" fillId="2" borderId="5" xfId="4" applyNumberFormat="1" applyFont="1" applyFill="1" applyBorder="1" applyAlignment="1">
      <alignment horizontal="center" vertical="top" wrapText="1"/>
    </xf>
    <xf numFmtId="49" fontId="3" fillId="7" borderId="3" xfId="4" applyNumberFormat="1" applyFont="1" applyFill="1" applyBorder="1" applyAlignment="1">
      <alignment horizontal="left" vertical="top" wrapText="1"/>
    </xf>
    <xf numFmtId="49" fontId="3" fillId="7" borderId="4" xfId="4" applyNumberFormat="1" applyFont="1" applyFill="1" applyBorder="1" applyAlignment="1">
      <alignment horizontal="left" vertical="top" wrapText="1"/>
    </xf>
    <xf numFmtId="0" fontId="6" fillId="2" borderId="2" xfId="4" applyFont="1" applyFill="1" applyBorder="1" applyAlignment="1">
      <alignment horizontal="left" vertical="top" wrapText="1"/>
    </xf>
    <xf numFmtId="0" fontId="6" fillId="2" borderId="4" xfId="4" applyFont="1" applyFill="1" applyBorder="1" applyAlignment="1">
      <alignment horizontal="left" vertical="top" wrapText="1"/>
    </xf>
    <xf numFmtId="49" fontId="2" fillId="4" borderId="7" xfId="4" applyNumberFormat="1" applyFont="1" applyFill="1" applyBorder="1" applyAlignment="1">
      <alignment horizontal="left" vertical="top" wrapText="1"/>
    </xf>
    <xf numFmtId="14" fontId="2" fillId="4" borderId="5" xfId="4" applyNumberFormat="1" applyFont="1" applyFill="1" applyBorder="1" applyAlignment="1">
      <alignment horizontal="center" vertical="top" wrapText="1"/>
    </xf>
    <xf numFmtId="14" fontId="2" fillId="4" borderId="7" xfId="4" applyNumberFormat="1" applyFont="1" applyFill="1" applyBorder="1" applyAlignment="1">
      <alignment horizontal="center" vertical="top" wrapText="1"/>
    </xf>
    <xf numFmtId="14" fontId="2" fillId="4" borderId="6" xfId="4" applyNumberFormat="1" applyFont="1" applyFill="1" applyBorder="1" applyAlignment="1">
      <alignment horizontal="center" vertical="top" wrapText="1"/>
    </xf>
    <xf numFmtId="0" fontId="2" fillId="4" borderId="1" xfId="4" applyFont="1" applyFill="1" applyBorder="1" applyAlignment="1">
      <alignment horizontal="left" vertical="top" wrapText="1"/>
    </xf>
    <xf numFmtId="0" fontId="7" fillId="0" borderId="1" xfId="4" applyFont="1" applyBorder="1" applyAlignment="1">
      <alignment horizontal="right" vertical="top" wrapText="1"/>
    </xf>
    <xf numFmtId="0" fontId="7" fillId="0" borderId="0" xfId="4" applyFont="1" applyAlignment="1">
      <alignment horizontal="center" vertical="top" wrapText="1"/>
    </xf>
    <xf numFmtId="0" fontId="1" fillId="0" borderId="0" xfId="4" applyFont="1" applyAlignment="1">
      <alignment horizontal="center" vertical="top" wrapText="1"/>
    </xf>
    <xf numFmtId="0" fontId="7" fillId="2" borderId="1" xfId="4" applyFont="1" applyFill="1" applyBorder="1" applyAlignment="1">
      <alignment horizontal="center" vertical="top" wrapText="1"/>
    </xf>
    <xf numFmtId="0" fontId="10" fillId="3" borderId="2" xfId="4" applyFont="1" applyFill="1" applyBorder="1" applyAlignment="1">
      <alignment horizontal="left" vertical="top" wrapText="1"/>
    </xf>
    <xf numFmtId="0" fontId="10" fillId="3" borderId="3" xfId="4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left" vertical="top" wrapText="1"/>
    </xf>
    <xf numFmtId="0" fontId="4" fillId="9" borderId="3" xfId="0" applyFont="1" applyFill="1" applyBorder="1" applyAlignment="1">
      <alignment horizontal="left" vertical="top" wrapText="1"/>
    </xf>
    <xf numFmtId="0" fontId="4" fillId="9" borderId="4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15" fillId="11" borderId="3" xfId="0" applyFont="1" applyFill="1" applyBorder="1" applyAlignment="1">
      <alignment horizontal="left" vertical="top"/>
    </xf>
    <xf numFmtId="0" fontId="15" fillId="11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2" fillId="9" borderId="4" xfId="0" applyFont="1" applyFill="1" applyBorder="1" applyAlignment="1">
      <alignment horizontal="left" vertical="top" wrapText="1"/>
    </xf>
    <xf numFmtId="49" fontId="2" fillId="8" borderId="2" xfId="0" applyNumberFormat="1" applyFont="1" applyFill="1" applyBorder="1" applyAlignment="1">
      <alignment horizontal="left" vertical="top" wrapText="1"/>
    </xf>
    <xf numFmtId="49" fontId="2" fillId="8" borderId="3" xfId="0" applyNumberFormat="1" applyFont="1" applyFill="1" applyBorder="1" applyAlignment="1">
      <alignment horizontal="left" vertical="top" wrapText="1"/>
    </xf>
    <xf numFmtId="49" fontId="2" fillId="8" borderId="4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4" fillId="9" borderId="2" xfId="0" applyNumberFormat="1" applyFont="1" applyFill="1" applyBorder="1" applyAlignment="1">
      <alignment horizontal="left" vertical="top" wrapText="1"/>
    </xf>
    <xf numFmtId="49" fontId="4" fillId="9" borderId="3" xfId="0" applyNumberFormat="1" applyFont="1" applyFill="1" applyBorder="1" applyAlignment="1">
      <alignment horizontal="left" vertical="top" wrapText="1"/>
    </xf>
    <xf numFmtId="49" fontId="4" fillId="9" borderId="4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49" fontId="6" fillId="8" borderId="2" xfId="0" applyNumberFormat="1" applyFont="1" applyFill="1" applyBorder="1" applyAlignment="1">
      <alignment horizontal="left" vertical="top" wrapText="1"/>
    </xf>
    <xf numFmtId="49" fontId="6" fillId="8" borderId="3" xfId="0" applyNumberFormat="1" applyFont="1" applyFill="1" applyBorder="1" applyAlignment="1">
      <alignment horizontal="left" vertical="top" wrapText="1"/>
    </xf>
    <xf numFmtId="49" fontId="6" fillId="8" borderId="4" xfId="0" applyNumberFormat="1" applyFont="1" applyFill="1" applyBorder="1" applyAlignment="1">
      <alignment horizontal="left" vertical="top" wrapText="1"/>
    </xf>
    <xf numFmtId="49" fontId="6" fillId="8" borderId="2" xfId="0" applyNumberFormat="1" applyFont="1" applyFill="1" applyBorder="1" applyAlignment="1">
      <alignment horizontal="left" vertical="top"/>
    </xf>
    <xf numFmtId="49" fontId="6" fillId="8" borderId="3" xfId="0" applyNumberFormat="1" applyFont="1" applyFill="1" applyBorder="1" applyAlignment="1">
      <alignment horizontal="left" vertical="top"/>
    </xf>
    <xf numFmtId="49" fontId="6" fillId="8" borderId="4" xfId="0" applyNumberFormat="1" applyFont="1" applyFill="1" applyBorder="1" applyAlignment="1">
      <alignment horizontal="left" vertical="top"/>
    </xf>
    <xf numFmtId="49" fontId="6" fillId="7" borderId="2" xfId="0" applyNumberFormat="1" applyFont="1" applyFill="1" applyBorder="1" applyAlignment="1">
      <alignment horizontal="left" vertical="top"/>
    </xf>
    <xf numFmtId="49" fontId="6" fillId="7" borderId="3" xfId="0" applyNumberFormat="1" applyFont="1" applyFill="1" applyBorder="1" applyAlignment="1">
      <alignment horizontal="left" vertical="top"/>
    </xf>
    <xf numFmtId="49" fontId="6" fillId="7" borderId="4" xfId="0" applyNumberFormat="1" applyFont="1" applyFill="1" applyBorder="1" applyAlignment="1">
      <alignment horizontal="left" vertical="top"/>
    </xf>
    <xf numFmtId="49" fontId="3" fillId="7" borderId="2" xfId="0" applyNumberFormat="1" applyFont="1" applyFill="1" applyBorder="1" applyAlignment="1">
      <alignment horizontal="left" vertical="top" wrapText="1"/>
    </xf>
    <xf numFmtId="49" fontId="3" fillId="7" borderId="3" xfId="0" applyNumberFormat="1" applyFont="1" applyFill="1" applyBorder="1" applyAlignment="1">
      <alignment horizontal="left" vertical="top" wrapText="1"/>
    </xf>
    <xf numFmtId="49" fontId="3" fillId="7" borderId="4" xfId="0" applyNumberFormat="1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49" fontId="6" fillId="7" borderId="2" xfId="0" applyNumberFormat="1" applyFont="1" applyFill="1" applyBorder="1" applyAlignment="1">
      <alignment horizontal="left" vertical="top" wrapText="1"/>
    </xf>
    <xf numFmtId="49" fontId="6" fillId="7" borderId="3" xfId="0" applyNumberFormat="1" applyFont="1" applyFill="1" applyBorder="1" applyAlignment="1">
      <alignment horizontal="left" vertical="top" wrapText="1"/>
    </xf>
    <xf numFmtId="49" fontId="6" fillId="7" borderId="4" xfId="0" applyNumberFormat="1" applyFont="1" applyFill="1" applyBorder="1" applyAlignment="1">
      <alignment horizontal="left" vertical="top" wrapText="1"/>
    </xf>
    <xf numFmtId="49" fontId="2" fillId="7" borderId="2" xfId="0" applyNumberFormat="1" applyFont="1" applyFill="1" applyBorder="1" applyAlignment="1">
      <alignment horizontal="left" vertical="top" wrapText="1"/>
    </xf>
    <xf numFmtId="49" fontId="2" fillId="7" borderId="4" xfId="0" applyNumberFormat="1" applyFont="1" applyFill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horizontal="left" vertical="top" wrapText="1"/>
    </xf>
    <xf numFmtId="0" fontId="3" fillId="10" borderId="2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0" fontId="3" fillId="10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top" wrapText="1"/>
    </xf>
    <xf numFmtId="49" fontId="3" fillId="8" borderId="2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3" fillId="7" borderId="2" xfId="0" applyNumberFormat="1" applyFont="1" applyFill="1" applyBorder="1" applyAlignment="1">
      <alignment horizontal="center" vertical="top" wrapText="1"/>
    </xf>
    <xf numFmtId="49" fontId="2" fillId="7" borderId="3" xfId="0" applyNumberFormat="1" applyFont="1" applyFill="1" applyBorder="1" applyAlignment="1">
      <alignment horizontal="center" vertical="top" wrapText="1"/>
    </xf>
    <xf numFmtId="49" fontId="2" fillId="7" borderId="4" xfId="0" applyNumberFormat="1" applyFont="1" applyFill="1" applyBorder="1" applyAlignment="1">
      <alignment horizontal="center" vertical="top" wrapText="1"/>
    </xf>
    <xf numFmtId="49" fontId="2" fillId="4" borderId="5" xfId="0" applyNumberFormat="1" applyFont="1" applyFill="1" applyBorder="1" applyAlignment="1">
      <alignment horizontal="left" vertical="top" wrapText="1"/>
    </xf>
    <xf numFmtId="49" fontId="2" fillId="4" borderId="6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49" fontId="2" fillId="7" borderId="3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19" borderId="5" xfId="0" applyNumberFormat="1" applyFont="1" applyFill="1" applyBorder="1" applyAlignment="1">
      <alignment horizontal="left" vertical="top" wrapText="1"/>
    </xf>
    <xf numFmtId="49" fontId="2" fillId="19" borderId="7" xfId="0" applyNumberFormat="1" applyFont="1" applyFill="1" applyBorder="1" applyAlignment="1">
      <alignment horizontal="left" vertical="top" wrapText="1"/>
    </xf>
    <xf numFmtId="49" fontId="2" fillId="19" borderId="6" xfId="0" applyNumberFormat="1" applyFont="1" applyFill="1" applyBorder="1" applyAlignment="1">
      <alignment horizontal="left" vertical="top" wrapText="1"/>
    </xf>
    <xf numFmtId="0" fontId="2" fillId="19" borderId="5" xfId="0" applyFont="1" applyFill="1" applyBorder="1" applyAlignment="1">
      <alignment horizontal="left" vertical="top" wrapText="1"/>
    </xf>
    <xf numFmtId="0" fontId="2" fillId="19" borderId="7" xfId="0" applyFont="1" applyFill="1" applyBorder="1" applyAlignment="1">
      <alignment horizontal="left" vertical="top" wrapText="1"/>
    </xf>
    <xf numFmtId="0" fontId="2" fillId="19" borderId="6" xfId="0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19" borderId="5" xfId="0" applyFont="1" applyFill="1" applyBorder="1" applyAlignment="1">
      <alignment horizontal="center" vertical="top" wrapText="1"/>
    </xf>
    <xf numFmtId="0" fontId="2" fillId="19" borderId="7" xfId="0" applyFont="1" applyFill="1" applyBorder="1" applyAlignment="1">
      <alignment horizontal="center" vertical="top" wrapText="1"/>
    </xf>
    <xf numFmtId="0" fontId="2" fillId="19" borderId="6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2" fillId="20" borderId="5" xfId="0" applyFont="1" applyFill="1" applyBorder="1" applyAlignment="1">
      <alignment horizontal="center" vertical="center" wrapText="1"/>
    </xf>
    <xf numFmtId="0" fontId="2" fillId="20" borderId="7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left" vertical="top" wrapText="1"/>
    </xf>
    <xf numFmtId="14" fontId="2" fillId="4" borderId="5" xfId="0" applyNumberFormat="1" applyFont="1" applyFill="1" applyBorder="1" applyAlignment="1">
      <alignment horizontal="center" vertical="top" wrapText="1"/>
    </xf>
    <xf numFmtId="14" fontId="2" fillId="4" borderId="7" xfId="0" applyNumberFormat="1" applyFont="1" applyFill="1" applyBorder="1" applyAlignment="1">
      <alignment horizontal="center" vertical="top" wrapText="1"/>
    </xf>
    <xf numFmtId="14" fontId="2" fillId="4" borderId="6" xfId="0" applyNumberFormat="1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49" fontId="3" fillId="7" borderId="2" xfId="0" applyNumberFormat="1" applyFont="1" applyFill="1" applyBorder="1" applyAlignment="1">
      <alignment vertical="top" wrapText="1"/>
    </xf>
    <xf numFmtId="49" fontId="2" fillId="7" borderId="3" xfId="0" applyNumberFormat="1" applyFont="1" applyFill="1" applyBorder="1" applyAlignment="1">
      <alignment vertical="top" wrapText="1"/>
    </xf>
    <xf numFmtId="49" fontId="2" fillId="7" borderId="4" xfId="0" applyNumberFormat="1" applyFont="1" applyFill="1" applyBorder="1" applyAlignment="1">
      <alignment vertical="top" wrapText="1"/>
    </xf>
    <xf numFmtId="49" fontId="2" fillId="19" borderId="1" xfId="0" applyNumberFormat="1" applyFont="1" applyFill="1" applyBorder="1" applyAlignment="1">
      <alignment horizontal="left" vertical="top" wrapText="1"/>
    </xf>
    <xf numFmtId="0" fontId="2" fillId="19" borderId="1" xfId="0" applyFont="1" applyFill="1" applyBorder="1" applyAlignment="1">
      <alignment horizontal="left" vertical="top" wrapText="1"/>
    </xf>
    <xf numFmtId="14" fontId="2" fillId="19" borderId="1" xfId="0" applyNumberFormat="1" applyFont="1" applyFill="1" applyBorder="1" applyAlignment="1">
      <alignment horizontal="left" vertical="top"/>
    </xf>
    <xf numFmtId="0" fontId="6" fillId="19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49" fontId="2" fillId="2" borderId="13" xfId="0" applyNumberFormat="1" applyFont="1" applyFill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49" fontId="3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3" fillId="7" borderId="1" xfId="0" applyNumberFormat="1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0" fontId="35" fillId="0" borderId="0" xfId="3" applyFont="1" applyAlignment="1">
      <alignment horizontal="center" vertical="top" wrapText="1"/>
    </xf>
    <xf numFmtId="0" fontId="36" fillId="0" borderId="8" xfId="3" applyFont="1" applyBorder="1" applyAlignment="1">
      <alignment horizontal="center" wrapText="1"/>
    </xf>
    <xf numFmtId="0" fontId="36" fillId="14" borderId="2" xfId="3" applyFont="1" applyFill="1" applyBorder="1" applyAlignment="1">
      <alignment horizontal="center" vertical="center" wrapText="1"/>
    </xf>
    <xf numFmtId="0" fontId="36" fillId="14" borderId="3" xfId="3" applyFont="1" applyFill="1" applyBorder="1" applyAlignment="1">
      <alignment horizontal="center" vertical="center" wrapText="1"/>
    </xf>
    <xf numFmtId="0" fontId="36" fillId="14" borderId="4" xfId="3" applyFont="1" applyFill="1" applyBorder="1" applyAlignment="1">
      <alignment horizontal="center" vertical="center" wrapText="1"/>
    </xf>
    <xf numFmtId="0" fontId="38" fillId="13" borderId="2" xfId="3" applyFont="1" applyFill="1" applyBorder="1" applyAlignment="1">
      <alignment horizontal="left" vertical="center" wrapText="1"/>
    </xf>
    <xf numFmtId="0" fontId="38" fillId="13" borderId="3" xfId="3" applyFont="1" applyFill="1" applyBorder="1" applyAlignment="1">
      <alignment horizontal="left" vertical="center" wrapText="1"/>
    </xf>
    <xf numFmtId="0" fontId="38" fillId="13" borderId="4" xfId="3" applyFont="1" applyFill="1" applyBorder="1" applyAlignment="1">
      <alignment horizontal="left" vertical="center" wrapText="1"/>
    </xf>
    <xf numFmtId="0" fontId="37" fillId="14" borderId="2" xfId="3" applyFont="1" applyFill="1" applyBorder="1" applyAlignment="1">
      <alignment horizontal="left" vertical="center" wrapText="1"/>
    </xf>
    <xf numFmtId="0" fontId="37" fillId="14" borderId="4" xfId="3" applyFont="1" applyFill="1" applyBorder="1" applyAlignment="1">
      <alignment horizontal="left" vertical="center" wrapText="1"/>
    </xf>
    <xf numFmtId="0" fontId="33" fillId="14" borderId="2" xfId="3" applyFont="1" applyFill="1" applyBorder="1" applyAlignment="1">
      <alignment horizontal="center" vertical="center" wrapText="1"/>
    </xf>
    <xf numFmtId="0" fontId="33" fillId="14" borderId="4" xfId="3" applyFont="1" applyFill="1" applyBorder="1" applyAlignment="1">
      <alignment horizontal="center" vertical="center" wrapText="1"/>
    </xf>
    <xf numFmtId="0" fontId="32" fillId="13" borderId="2" xfId="3" applyFont="1" applyFill="1" applyBorder="1" applyAlignment="1">
      <alignment horizontal="left" vertical="top" wrapText="1"/>
    </xf>
    <xf numFmtId="0" fontId="32" fillId="13" borderId="3" xfId="3" applyFont="1" applyFill="1" applyBorder="1" applyAlignment="1">
      <alignment horizontal="left" vertical="top" wrapText="1"/>
    </xf>
    <xf numFmtId="0" fontId="32" fillId="13" borderId="4" xfId="3" applyFont="1" applyFill="1" applyBorder="1" applyAlignment="1">
      <alignment horizontal="left" vertical="top" wrapText="1"/>
    </xf>
    <xf numFmtId="0" fontId="32" fillId="13" borderId="2" xfId="3" applyFont="1" applyFill="1" applyBorder="1" applyAlignment="1">
      <alignment horizontal="left"/>
    </xf>
    <xf numFmtId="0" fontId="32" fillId="13" borderId="4" xfId="3" applyFont="1" applyFill="1" applyBorder="1" applyAlignment="1">
      <alignment horizontal="left"/>
    </xf>
    <xf numFmtId="0" fontId="33" fillId="14" borderId="2" xfId="3" applyFont="1" applyFill="1" applyBorder="1" applyAlignment="1">
      <alignment horizontal="left" vertical="top" wrapText="1"/>
    </xf>
    <xf numFmtId="0" fontId="33" fillId="14" borderId="3" xfId="3" applyFont="1" applyFill="1" applyBorder="1" applyAlignment="1">
      <alignment horizontal="left" vertical="top" wrapText="1"/>
    </xf>
    <xf numFmtId="0" fontId="33" fillId="14" borderId="4" xfId="3" applyFont="1" applyFill="1" applyBorder="1" applyAlignment="1">
      <alignment horizontal="left" vertical="top" wrapText="1"/>
    </xf>
    <xf numFmtId="0" fontId="32" fillId="13" borderId="2" xfId="3" applyFont="1" applyFill="1" applyBorder="1" applyAlignment="1">
      <alignment horizontal="left" vertical="center" wrapText="1"/>
    </xf>
    <xf numFmtId="0" fontId="32" fillId="13" borderId="3" xfId="3" applyFont="1" applyFill="1" applyBorder="1" applyAlignment="1">
      <alignment horizontal="left" vertical="center" wrapText="1"/>
    </xf>
    <xf numFmtId="0" fontId="32" fillId="13" borderId="4" xfId="3" applyFont="1" applyFill="1" applyBorder="1" applyAlignment="1">
      <alignment horizontal="left" vertical="center" wrapText="1"/>
    </xf>
    <xf numFmtId="0" fontId="33" fillId="14" borderId="2" xfId="3" applyFont="1" applyFill="1" applyBorder="1" applyAlignment="1">
      <alignment horizontal="left" vertical="center" wrapText="1"/>
    </xf>
    <xf numFmtId="0" fontId="33" fillId="14" borderId="4" xfId="3" applyFont="1" applyFill="1" applyBorder="1" applyAlignment="1">
      <alignment horizontal="left" vertical="center" wrapText="1"/>
    </xf>
    <xf numFmtId="0" fontId="42" fillId="2" borderId="2" xfId="0" applyFont="1" applyFill="1" applyBorder="1" applyAlignment="1">
      <alignment horizontal="left" vertical="center" wrapText="1"/>
    </xf>
    <xf numFmtId="0" fontId="42" fillId="2" borderId="4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4" fontId="28" fillId="15" borderId="5" xfId="0" applyNumberFormat="1" applyFont="1" applyFill="1" applyBorder="1" applyAlignment="1">
      <alignment horizontal="left" vertical="center" wrapText="1"/>
    </xf>
    <xf numFmtId="14" fontId="28" fillId="15" borderId="7" xfId="0" applyNumberFormat="1" applyFont="1" applyFill="1" applyBorder="1" applyAlignment="1">
      <alignment horizontal="left" vertical="center" wrapText="1"/>
    </xf>
    <xf numFmtId="14" fontId="28" fillId="15" borderId="6" xfId="0" applyNumberFormat="1" applyFont="1" applyFill="1" applyBorder="1" applyAlignment="1">
      <alignment horizontal="left" vertical="center" wrapText="1"/>
    </xf>
    <xf numFmtId="0" fontId="28" fillId="15" borderId="5" xfId="0" applyFont="1" applyFill="1" applyBorder="1" applyAlignment="1">
      <alignment vertical="center" wrapText="1"/>
    </xf>
    <xf numFmtId="0" fontId="28" fillId="15" borderId="7" xfId="0" applyFont="1" applyFill="1" applyBorder="1" applyAlignment="1">
      <alignment vertical="center" wrapText="1"/>
    </xf>
    <xf numFmtId="0" fontId="28" fillId="15" borderId="6" xfId="0" applyFont="1" applyFill="1" applyBorder="1" applyAlignment="1">
      <alignment vertical="center" wrapText="1"/>
    </xf>
    <xf numFmtId="49" fontId="28" fillId="15" borderId="5" xfId="0" applyNumberFormat="1" applyFont="1" applyFill="1" applyBorder="1" applyAlignment="1">
      <alignment horizontal="center" vertical="center" wrapText="1"/>
    </xf>
    <xf numFmtId="49" fontId="28" fillId="15" borderId="6" xfId="0" applyNumberFormat="1" applyFont="1" applyFill="1" applyBorder="1" applyAlignment="1">
      <alignment horizontal="center" vertical="center" wrapText="1"/>
    </xf>
    <xf numFmtId="0" fontId="28" fillId="15" borderId="5" xfId="0" applyFont="1" applyFill="1" applyBorder="1" applyAlignment="1">
      <alignment horizontal="center" vertical="center" wrapText="1"/>
    </xf>
    <xf numFmtId="0" fontId="28" fillId="15" borderId="6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vertical="top" wrapText="1"/>
    </xf>
    <xf numFmtId="0" fontId="42" fillId="2" borderId="4" xfId="0" applyFont="1" applyFill="1" applyBorder="1" applyAlignment="1">
      <alignment vertical="top" wrapText="1"/>
    </xf>
    <xf numFmtId="49" fontId="2" fillId="16" borderId="5" xfId="0" applyNumberFormat="1" applyFont="1" applyFill="1" applyBorder="1" applyAlignment="1">
      <alignment horizontal="left" vertical="center" wrapText="1"/>
    </xf>
    <xf numFmtId="49" fontId="2" fillId="16" borderId="7" xfId="0" applyNumberFormat="1" applyFont="1" applyFill="1" applyBorder="1" applyAlignment="1">
      <alignment horizontal="left" vertical="center" wrapText="1"/>
    </xf>
    <xf numFmtId="49" fontId="2" fillId="16" borderId="6" xfId="0" applyNumberFormat="1" applyFont="1" applyFill="1" applyBorder="1" applyAlignment="1">
      <alignment horizontal="left" vertical="center" wrapText="1"/>
    </xf>
    <xf numFmtId="0" fontId="2" fillId="16" borderId="5" xfId="0" applyFont="1" applyFill="1" applyBorder="1" applyAlignment="1">
      <alignment horizontal="left" vertical="center" wrapText="1"/>
    </xf>
    <xf numFmtId="0" fontId="2" fillId="16" borderId="7" xfId="0" applyFont="1" applyFill="1" applyBorder="1" applyAlignment="1">
      <alignment horizontal="left" vertical="center" wrapText="1"/>
    </xf>
    <xf numFmtId="0" fontId="2" fillId="16" borderId="6" xfId="0" applyFont="1" applyFill="1" applyBorder="1" applyAlignment="1">
      <alignment horizontal="left" vertical="center" wrapText="1"/>
    </xf>
    <xf numFmtId="0" fontId="44" fillId="2" borderId="2" xfId="0" applyFont="1" applyFill="1" applyBorder="1" applyAlignment="1">
      <alignment horizontal="left" vertical="center" wrapText="1"/>
    </xf>
    <xf numFmtId="0" fontId="44" fillId="2" borderId="3" xfId="0" applyFont="1" applyFill="1" applyBorder="1" applyAlignment="1">
      <alignment horizontal="left" vertical="center" wrapText="1"/>
    </xf>
    <xf numFmtId="0" fontId="44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2" fillId="2" borderId="2" xfId="0" applyFont="1" applyFill="1" applyBorder="1" applyAlignment="1">
      <alignment horizontal="left" vertical="top" wrapText="1"/>
    </xf>
    <xf numFmtId="0" fontId="42" fillId="2" borderId="4" xfId="0" applyFont="1" applyFill="1" applyBorder="1" applyAlignment="1">
      <alignment horizontal="left" vertical="top" wrapText="1"/>
    </xf>
    <xf numFmtId="0" fontId="40" fillId="2" borderId="2" xfId="0" applyFont="1" applyFill="1" applyBorder="1" applyAlignment="1">
      <alignment vertical="top" wrapText="1"/>
    </xf>
    <xf numFmtId="0" fontId="40" fillId="2" borderId="4" xfId="0" applyFont="1" applyFill="1" applyBorder="1" applyAlignment="1">
      <alignment vertical="top" wrapText="1"/>
    </xf>
    <xf numFmtId="0" fontId="26" fillId="17" borderId="2" xfId="0" applyFont="1" applyFill="1" applyBorder="1" applyAlignment="1">
      <alignment horizontal="left" vertical="center" wrapText="1"/>
    </xf>
    <xf numFmtId="0" fontId="26" fillId="17" borderId="3" xfId="0" applyFont="1" applyFill="1" applyBorder="1" applyAlignment="1">
      <alignment horizontal="left" vertical="center" wrapText="1"/>
    </xf>
    <xf numFmtId="0" fontId="26" fillId="17" borderId="4" xfId="0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vertical="center" wrapText="1"/>
    </xf>
    <xf numFmtId="0" fontId="40" fillId="2" borderId="4" xfId="0" applyFont="1" applyFill="1" applyBorder="1" applyAlignment="1">
      <alignment vertical="center" wrapText="1"/>
    </xf>
    <xf numFmtId="0" fontId="40" fillId="2" borderId="2" xfId="0" applyFont="1" applyFill="1" applyBorder="1" applyAlignment="1">
      <alignment horizontal="left" vertical="center" wrapText="1"/>
    </xf>
    <xf numFmtId="0" fontId="40" fillId="2" borderId="4" xfId="0" applyFont="1" applyFill="1" applyBorder="1" applyAlignment="1">
      <alignment horizontal="left" vertical="center" wrapText="1"/>
    </xf>
    <xf numFmtId="49" fontId="28" fillId="15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 wrapText="1"/>
    </xf>
    <xf numFmtId="0" fontId="41" fillId="2" borderId="4" xfId="0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0" fontId="7" fillId="0" borderId="8" xfId="0" applyFont="1" applyBorder="1" applyAlignment="1">
      <alignment horizontal="right" wrapText="1"/>
    </xf>
    <xf numFmtId="0" fontId="10" fillId="16" borderId="2" xfId="0" applyFont="1" applyFill="1" applyBorder="1" applyAlignment="1">
      <alignment horizontal="left" vertical="center" wrapText="1"/>
    </xf>
    <xf numFmtId="0" fontId="10" fillId="16" borderId="3" xfId="0" applyFont="1" applyFill="1" applyBorder="1" applyAlignment="1">
      <alignment horizontal="left" vertical="center" wrapText="1"/>
    </xf>
    <xf numFmtId="0" fontId="10" fillId="16" borderId="4" xfId="0" applyFont="1" applyFill="1" applyBorder="1" applyAlignment="1">
      <alignment horizontal="left" vertical="center" wrapText="1"/>
    </xf>
    <xf numFmtId="0" fontId="6" fillId="16" borderId="2" xfId="0" applyFont="1" applyFill="1" applyBorder="1" applyAlignment="1">
      <alignment vertical="top" wrapText="1"/>
    </xf>
    <xf numFmtId="0" fontId="6" fillId="16" borderId="4" xfId="0" applyFont="1" applyFill="1" applyBorder="1" applyAlignment="1">
      <alignment vertical="top" wrapText="1"/>
    </xf>
    <xf numFmtId="14" fontId="6" fillId="16" borderId="5" xfId="0" applyNumberFormat="1" applyFont="1" applyFill="1" applyBorder="1" applyAlignment="1">
      <alignment horizontal="left" vertical="center" wrapText="1"/>
    </xf>
    <xf numFmtId="14" fontId="6" fillId="16" borderId="6" xfId="0" applyNumberFormat="1" applyFont="1" applyFill="1" applyBorder="1" applyAlignment="1">
      <alignment horizontal="left" vertical="center" wrapText="1"/>
    </xf>
    <xf numFmtId="0" fontId="6" fillId="16" borderId="5" xfId="0" applyFont="1" applyFill="1" applyBorder="1" applyAlignment="1">
      <alignment horizontal="left" vertical="center" wrapText="1"/>
    </xf>
    <xf numFmtId="0" fontId="6" fillId="16" borderId="6" xfId="0" applyFont="1" applyFill="1" applyBorder="1" applyAlignment="1">
      <alignment horizontal="left" vertical="center" wrapText="1"/>
    </xf>
    <xf numFmtId="0" fontId="6" fillId="16" borderId="7" xfId="0" applyFont="1" applyFill="1" applyBorder="1" applyAlignment="1">
      <alignment horizontal="left" vertical="center" wrapText="1"/>
    </xf>
    <xf numFmtId="49" fontId="28" fillId="4" borderId="5" xfId="0" applyNumberFormat="1" applyFont="1" applyFill="1" applyBorder="1" applyAlignment="1">
      <alignment horizontal="center" vertical="center" wrapText="1"/>
    </xf>
    <xf numFmtId="49" fontId="28" fillId="4" borderId="6" xfId="0" applyNumberFormat="1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left" vertical="center" wrapText="1"/>
    </xf>
    <xf numFmtId="0" fontId="27" fillId="4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0" xfId="0" applyNumberFormat="1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14" fontId="2" fillId="2" borderId="5" xfId="0" applyNumberFormat="1" applyFont="1" applyFill="1" applyBorder="1" applyAlignment="1">
      <alignment horizontal="left" vertical="top"/>
    </xf>
    <xf numFmtId="14" fontId="2" fillId="2" borderId="7" xfId="0" applyNumberFormat="1" applyFont="1" applyFill="1" applyBorder="1" applyAlignment="1">
      <alignment horizontal="left" vertical="top"/>
    </xf>
    <xf numFmtId="14" fontId="2" fillId="2" borderId="6" xfId="0" applyNumberFormat="1" applyFont="1" applyFill="1" applyBorder="1" applyAlignment="1">
      <alignment horizontal="left" vertical="top"/>
    </xf>
    <xf numFmtId="49" fontId="3" fillId="7" borderId="2" xfId="0" applyNumberFormat="1" applyFont="1" applyFill="1" applyBorder="1" applyAlignment="1">
      <alignment horizontal="right" vertical="top" wrapText="1"/>
    </xf>
    <xf numFmtId="49" fontId="2" fillId="7" borderId="3" xfId="0" applyNumberFormat="1" applyFont="1" applyFill="1" applyBorder="1" applyAlignment="1">
      <alignment horizontal="right" vertical="top" wrapText="1"/>
    </xf>
    <xf numFmtId="49" fontId="2" fillId="7" borderId="4" xfId="0" applyNumberFormat="1" applyFont="1" applyFill="1" applyBorder="1" applyAlignment="1">
      <alignment horizontal="right" vertical="top" wrapText="1"/>
    </xf>
    <xf numFmtId="49" fontId="2" fillId="2" borderId="5" xfId="0" applyNumberFormat="1" applyFont="1" applyFill="1" applyBorder="1" applyAlignment="1">
      <alignment horizontal="left" vertical="top"/>
    </xf>
    <xf numFmtId="0" fontId="0" fillId="0" borderId="7" xfId="0" applyBorder="1"/>
    <xf numFmtId="0" fontId="0" fillId="0" borderId="6" xfId="0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left" vertical="top" wrapText="1"/>
    </xf>
    <xf numFmtId="14" fontId="6" fillId="2" borderId="6" xfId="0" applyNumberFormat="1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49" fontId="25" fillId="12" borderId="1" xfId="2" applyNumberFormat="1" applyBorder="1" applyAlignment="1">
      <alignment horizontal="left" vertical="top" wrapText="1"/>
    </xf>
    <xf numFmtId="0" fontId="25" fillId="12" borderId="1" xfId="2" applyBorder="1" applyAlignment="1">
      <alignment horizontal="left" vertical="top" wrapText="1"/>
    </xf>
  </cellXfs>
  <cellStyles count="7">
    <cellStyle name="Акцент1" xfId="2" builtinId="29"/>
    <cellStyle name="Обычный" xfId="0" builtinId="0"/>
    <cellStyle name="Обычный 2" xfId="3" xr:uid="{00000000-0005-0000-0000-000002000000}"/>
    <cellStyle name="Обычный 2 2" xfId="6" xr:uid="{00000000-0005-0000-0000-000003000000}"/>
    <cellStyle name="Обычный 3" xfId="4" xr:uid="{00000000-0005-0000-0000-000004000000}"/>
    <cellStyle name="Финансовый" xfId="1" builtinId="3"/>
    <cellStyle name="Финансовый 2" xfId="5" xr:uid="{00000000-0005-0000-0000-000006000000}"/>
  </cellStyles>
  <dxfs count="1">
    <dxf>
      <fill>
        <patternFill patternType="solid">
          <fgColor rgb="FFF2DCDB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1052;&#1072;&#1082;&#1088;&#1086;&#1101;&#1082;&#1086;&#1085;&#1086;&#1084;&#1080;&#1095;&#1077;&#1089;&#1082;&#1086;&#1075;&#1086;%20&#1072;&#1085;&#1072;&#1083;&#1080;&#1079;&#1072;%20&#1080;%20&#1087;&#1088;&#1086;&#1075;&#1085;&#1086;&#1079;&#1080;&#1088;&#1086;&#1074;&#1072;&#1085;&#1080;&#1103;/4.&#1054;&#1090;&#1076;&#1077;&#1083;%20&#1089;&#1086;&#1094;&#1080;&#1072;&#1083;&#1100;&#1085;&#1086;&#1081;%20&#1089;&#1092;&#1077;&#1088;&#1099;/1.&#1054;&#1073;&#1097;&#1072;&#1103;/02._&#1055;&#1054;&#1058;&#1056;&#1045;&#1041;&#1053;&#1054;&#1057;&#1058;&#1068;/2024%20&#1075;&#1086;&#1076;/1.%20&#1054;&#1090;&#1095;&#1077;&#1090;&#1099;%20&#1087;&#1086;%20&#1087;&#1088;&#1086;&#1075;&#1085;&#1086;&#1079;&#1091;%202024-2035/&#1086;&#1090;%20&#1054;&#1048;&#1042;%20%202024-35/1.%20&#1044;&#1083;&#1103;%20&#1089;&#1074;&#1086;&#1076;&#1072;/&#1048;&#1090;&#1086;&#1075;&#1080;%20&#1072;&#1082;&#1090;/8.%20&#1052;&#1080;&#1085;&#1089;&#1090;&#1088;&#1086;&#1081;%20&#1057;&#1055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О Профессия"/>
      <sheetName val="СПО  Специальности"/>
      <sheetName val="СПО "/>
    </sheetNames>
    <sheetDataSet>
      <sheetData sheetId="0"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139">
          <cell r="D139">
            <v>25</v>
          </cell>
          <cell r="E139">
            <v>25</v>
          </cell>
          <cell r="F139">
            <v>25</v>
          </cell>
          <cell r="G139">
            <v>25</v>
          </cell>
          <cell r="H139">
            <v>25</v>
          </cell>
          <cell r="I139">
            <v>25</v>
          </cell>
          <cell r="J139">
            <v>25</v>
          </cell>
          <cell r="K139">
            <v>25</v>
          </cell>
          <cell r="L139">
            <v>25</v>
          </cell>
          <cell r="M139">
            <v>25</v>
          </cell>
          <cell r="N139">
            <v>25</v>
          </cell>
          <cell r="O139">
            <v>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425"/>
  <sheetViews>
    <sheetView tabSelected="1" view="pageBreakPreview" zoomScale="115" zoomScaleNormal="85" zoomScaleSheetLayoutView="115" workbookViewId="0">
      <selection activeCell="D6" sqref="D6"/>
    </sheetView>
  </sheetViews>
  <sheetFormatPr defaultRowHeight="12.75" x14ac:dyDescent="0.2"/>
  <cols>
    <col min="1" max="1" width="11.140625" style="1" customWidth="1"/>
    <col min="2" max="2" width="23.42578125" style="1" customWidth="1"/>
    <col min="3" max="3" width="28.42578125" style="1" customWidth="1"/>
    <col min="4" max="4" width="12" style="1" customWidth="1"/>
    <col min="5" max="5" width="9.140625" style="15"/>
    <col min="6" max="15" width="9.140625" style="1"/>
    <col min="16" max="16" width="12.7109375" style="1" customWidth="1"/>
    <col min="17" max="16384" width="9.140625" style="1"/>
  </cols>
  <sheetData>
    <row r="1" spans="1:17" ht="14.25" customHeight="1" x14ac:dyDescent="0.25">
      <c r="A1" s="694" t="s">
        <v>70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M1" s="695"/>
      <c r="N1" s="695"/>
      <c r="O1" s="696" t="s">
        <v>757</v>
      </c>
      <c r="P1"/>
    </row>
    <row r="2" spans="1:17" ht="42" customHeight="1" x14ac:dyDescent="0.25">
      <c r="A2" s="815" t="s">
        <v>985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691"/>
    </row>
    <row r="3" spans="1:17" ht="31.5" customHeight="1" x14ac:dyDescent="0.2">
      <c r="A3" s="817" t="s">
        <v>2</v>
      </c>
      <c r="B3" s="816" t="s">
        <v>71</v>
      </c>
      <c r="C3" s="816" t="s">
        <v>0</v>
      </c>
      <c r="D3" s="814" t="s">
        <v>987</v>
      </c>
      <c r="E3" s="814"/>
      <c r="F3" s="814"/>
      <c r="G3" s="814"/>
      <c r="H3" s="814"/>
      <c r="I3" s="814"/>
      <c r="J3" s="814"/>
      <c r="K3" s="814"/>
      <c r="L3" s="814"/>
      <c r="M3" s="814"/>
      <c r="N3" s="814"/>
      <c r="O3" s="814"/>
      <c r="P3" s="803" t="s">
        <v>986</v>
      </c>
    </row>
    <row r="4" spans="1:17" ht="27" customHeight="1" x14ac:dyDescent="0.2">
      <c r="A4" s="817"/>
      <c r="B4" s="816"/>
      <c r="C4" s="816"/>
      <c r="D4" s="21">
        <v>2024</v>
      </c>
      <c r="E4" s="22">
        <v>2025</v>
      </c>
      <c r="F4" s="21">
        <v>2026</v>
      </c>
      <c r="G4" s="21">
        <v>2027</v>
      </c>
      <c r="H4" s="21">
        <v>2028</v>
      </c>
      <c r="I4" s="21">
        <v>2029</v>
      </c>
      <c r="J4" s="160">
        <v>2030</v>
      </c>
      <c r="K4" s="21">
        <v>2031</v>
      </c>
      <c r="L4" s="21">
        <v>2032</v>
      </c>
      <c r="M4" s="21">
        <v>2033</v>
      </c>
      <c r="N4" s="21">
        <v>2034</v>
      </c>
      <c r="O4" s="21">
        <v>2035</v>
      </c>
      <c r="P4" s="803"/>
    </row>
    <row r="5" spans="1:17" ht="14.2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1">
        <v>8</v>
      </c>
      <c r="I5" s="21">
        <v>9</v>
      </c>
      <c r="J5" s="21">
        <v>10</v>
      </c>
      <c r="K5" s="160">
        <v>11</v>
      </c>
      <c r="L5" s="21">
        <v>12</v>
      </c>
      <c r="M5" s="21">
        <v>13</v>
      </c>
      <c r="N5" s="21">
        <v>14</v>
      </c>
      <c r="O5" s="21">
        <v>15</v>
      </c>
      <c r="P5" s="166">
        <v>16</v>
      </c>
      <c r="Q5" s="1">
        <v>1</v>
      </c>
    </row>
    <row r="6" spans="1:17" ht="49.5" customHeight="1" x14ac:dyDescent="0.2">
      <c r="A6" s="809" t="s">
        <v>1017</v>
      </c>
      <c r="B6" s="809"/>
      <c r="C6" s="809"/>
      <c r="D6" s="697">
        <f t="shared" ref="D6:P6" si="0">D7+D233</f>
        <v>19492</v>
      </c>
      <c r="E6" s="697">
        <f t="shared" si="0"/>
        <v>19935.988499999999</v>
      </c>
      <c r="F6" s="697">
        <f t="shared" si="0"/>
        <v>19937.98903425</v>
      </c>
      <c r="G6" s="697">
        <f t="shared" si="0"/>
        <v>20031.042590137124</v>
      </c>
      <c r="H6" s="697">
        <f t="shared" si="0"/>
        <v>20290.19181503768</v>
      </c>
      <c r="I6" s="697">
        <f t="shared" si="0"/>
        <v>20558.481083546707</v>
      </c>
      <c r="J6" s="697">
        <f t="shared" si="0"/>
        <v>20579.956567430345</v>
      </c>
      <c r="K6" s="697">
        <f t="shared" si="0"/>
        <v>19603.666308411273</v>
      </c>
      <c r="L6" s="697">
        <f t="shared" si="0"/>
        <v>19690.660293901932</v>
      </c>
      <c r="M6" s="697">
        <f t="shared" si="0"/>
        <v>19763.990535804958</v>
      </c>
      <c r="N6" s="697">
        <f t="shared" si="0"/>
        <v>19812.71115250506</v>
      </c>
      <c r="O6" s="697">
        <f t="shared" si="0"/>
        <v>19897.42640929162</v>
      </c>
      <c r="P6" s="697">
        <f t="shared" si="0"/>
        <v>7384</v>
      </c>
      <c r="Q6" s="1">
        <v>1</v>
      </c>
    </row>
    <row r="7" spans="1:17" ht="33" customHeight="1" x14ac:dyDescent="0.2">
      <c r="A7" s="789" t="s">
        <v>1015</v>
      </c>
      <c r="B7" s="789"/>
      <c r="C7" s="789"/>
      <c r="D7" s="698">
        <f t="shared" ref="D7:P7" si="1">D8+D200+D222+D229</f>
        <v>12766</v>
      </c>
      <c r="E7" s="698">
        <f t="shared" si="1"/>
        <v>13092.67</v>
      </c>
      <c r="F7" s="698">
        <f t="shared" si="1"/>
        <v>13108.569635</v>
      </c>
      <c r="G7" s="698">
        <f t="shared" si="1"/>
        <v>13115.708205217499</v>
      </c>
      <c r="H7" s="698">
        <f t="shared" si="1"/>
        <v>13146.095387528809</v>
      </c>
      <c r="I7" s="698">
        <f t="shared" si="1"/>
        <v>13171.741250723726</v>
      </c>
      <c r="J7" s="698">
        <f t="shared" si="1"/>
        <v>13216.656271378037</v>
      </c>
      <c r="K7" s="698">
        <f t="shared" si="1"/>
        <v>12674.851350368846</v>
      </c>
      <c r="L7" s="698">
        <f t="shared" si="1"/>
        <v>12689.337830058786</v>
      </c>
      <c r="M7" s="698">
        <f t="shared" si="1"/>
        <v>12712.127512176165</v>
      </c>
      <c r="N7" s="698">
        <f t="shared" si="1"/>
        <v>12705.2326764193</v>
      </c>
      <c r="O7" s="698">
        <f t="shared" si="1"/>
        <v>12719.666099814283</v>
      </c>
      <c r="P7" s="698">
        <f t="shared" si="1"/>
        <v>1590</v>
      </c>
      <c r="Q7" s="1">
        <v>1</v>
      </c>
    </row>
    <row r="8" spans="1:17" ht="32.25" customHeight="1" x14ac:dyDescent="0.2">
      <c r="A8" s="790" t="s">
        <v>7</v>
      </c>
      <c r="B8" s="790"/>
      <c r="C8" s="790"/>
      <c r="D8" s="699">
        <f>D9+D87+D92+D100+D106+D154+D161+D167+D191</f>
        <v>11594</v>
      </c>
      <c r="E8" s="699">
        <f>E9+E87+E92+E100+E106+E154+E161+E167+E191</f>
        <v>12036.67</v>
      </c>
      <c r="F8" s="699">
        <f t="shared" ref="F8:P8" si="2">F9+F87+F92+F100+F106+F154+F161+F167+F191</f>
        <v>12025.569635</v>
      </c>
      <c r="G8" s="699">
        <f t="shared" si="2"/>
        <v>12024.708205217499</v>
      </c>
      <c r="H8" s="699">
        <f t="shared" si="2"/>
        <v>12055.095387528809</v>
      </c>
      <c r="I8" s="699">
        <f t="shared" si="2"/>
        <v>12073.741250723726</v>
      </c>
      <c r="J8" s="699">
        <f t="shared" si="2"/>
        <v>12103.656271378037</v>
      </c>
      <c r="K8" s="699">
        <f t="shared" si="2"/>
        <v>11598.851350368846</v>
      </c>
      <c r="L8" s="699">
        <f t="shared" si="2"/>
        <v>11606.337830058786</v>
      </c>
      <c r="M8" s="699">
        <f t="shared" si="2"/>
        <v>11619.127512176165</v>
      </c>
      <c r="N8" s="699">
        <f t="shared" si="2"/>
        <v>11618.2326764193</v>
      </c>
      <c r="O8" s="699">
        <f t="shared" si="2"/>
        <v>11639.666099814283</v>
      </c>
      <c r="P8" s="699">
        <f t="shared" si="2"/>
        <v>1265</v>
      </c>
      <c r="Q8" s="1">
        <v>1</v>
      </c>
    </row>
    <row r="9" spans="1:17" ht="18.75" customHeight="1" x14ac:dyDescent="0.2">
      <c r="A9" s="745" t="s">
        <v>20</v>
      </c>
      <c r="B9" s="804" t="s">
        <v>21</v>
      </c>
      <c r="C9" s="804"/>
      <c r="D9" s="700">
        <f>SUM(D10:D86)</f>
        <v>9983</v>
      </c>
      <c r="E9" s="700">
        <f t="shared" ref="E9:P9" si="3">SUM(E10:E86)</f>
        <v>10627</v>
      </c>
      <c r="F9" s="700">
        <f t="shared" si="3"/>
        <v>10610</v>
      </c>
      <c r="G9" s="700">
        <f t="shared" si="3"/>
        <v>10586</v>
      </c>
      <c r="H9" s="700">
        <f t="shared" si="3"/>
        <v>10587</v>
      </c>
      <c r="I9" s="700">
        <f t="shared" si="3"/>
        <v>10585</v>
      </c>
      <c r="J9" s="700">
        <f t="shared" si="3"/>
        <v>10585</v>
      </c>
      <c r="K9" s="700">
        <f t="shared" si="3"/>
        <v>10535</v>
      </c>
      <c r="L9" s="700">
        <f t="shared" si="3"/>
        <v>10539</v>
      </c>
      <c r="M9" s="700">
        <f t="shared" si="3"/>
        <v>10537</v>
      </c>
      <c r="N9" s="700">
        <f t="shared" si="3"/>
        <v>10537</v>
      </c>
      <c r="O9" s="700">
        <f t="shared" si="3"/>
        <v>10536</v>
      </c>
      <c r="P9" s="700">
        <f t="shared" si="3"/>
        <v>170</v>
      </c>
      <c r="Q9" s="1">
        <v>2</v>
      </c>
    </row>
    <row r="10" spans="1:17" s="15" customFormat="1" ht="18" customHeight="1" x14ac:dyDescent="0.2">
      <c r="A10" s="810" t="s">
        <v>74</v>
      </c>
      <c r="B10" s="808" t="s">
        <v>75</v>
      </c>
      <c r="C10" s="6" t="s">
        <v>76</v>
      </c>
      <c r="D10" s="749">
        <v>204</v>
      </c>
      <c r="E10" s="749">
        <v>234</v>
      </c>
      <c r="F10" s="749">
        <v>234</v>
      </c>
      <c r="G10" s="749">
        <v>234</v>
      </c>
      <c r="H10" s="749">
        <v>234</v>
      </c>
      <c r="I10" s="749">
        <v>234</v>
      </c>
      <c r="J10" s="749">
        <v>234</v>
      </c>
      <c r="K10" s="749">
        <v>230</v>
      </c>
      <c r="L10" s="749">
        <v>230</v>
      </c>
      <c r="M10" s="749">
        <v>230</v>
      </c>
      <c r="N10" s="701">
        <v>230</v>
      </c>
      <c r="O10" s="701">
        <v>230</v>
      </c>
      <c r="P10" s="702"/>
    </row>
    <row r="11" spans="1:17" s="15" customFormat="1" ht="33" customHeight="1" x14ac:dyDescent="0.2">
      <c r="A11" s="810"/>
      <c r="B11" s="808"/>
      <c r="C11" s="6" t="s">
        <v>77</v>
      </c>
      <c r="D11" s="749">
        <v>200</v>
      </c>
      <c r="E11" s="749">
        <v>230</v>
      </c>
      <c r="F11" s="749">
        <v>230</v>
      </c>
      <c r="G11" s="749">
        <v>230</v>
      </c>
      <c r="H11" s="749">
        <v>230</v>
      </c>
      <c r="I11" s="749">
        <v>230</v>
      </c>
      <c r="J11" s="749">
        <v>230</v>
      </c>
      <c r="K11" s="749">
        <v>230</v>
      </c>
      <c r="L11" s="749">
        <v>230</v>
      </c>
      <c r="M11" s="749">
        <v>230</v>
      </c>
      <c r="N11" s="749">
        <v>230</v>
      </c>
      <c r="O11" s="749">
        <v>230</v>
      </c>
      <c r="P11" s="702"/>
    </row>
    <row r="12" spans="1:17" s="15" customFormat="1" ht="30" x14ac:dyDescent="0.2">
      <c r="A12" s="792" t="s">
        <v>78</v>
      </c>
      <c r="B12" s="791" t="s">
        <v>79</v>
      </c>
      <c r="C12" s="6" t="s">
        <v>80</v>
      </c>
      <c r="D12" s="703">
        <v>90</v>
      </c>
      <c r="E12" s="703">
        <v>90</v>
      </c>
      <c r="F12" s="703">
        <v>90</v>
      </c>
      <c r="G12" s="703">
        <v>90</v>
      </c>
      <c r="H12" s="703">
        <v>90</v>
      </c>
      <c r="I12" s="703">
        <v>90</v>
      </c>
      <c r="J12" s="703">
        <v>90</v>
      </c>
      <c r="K12" s="703">
        <v>90</v>
      </c>
      <c r="L12" s="703">
        <v>90</v>
      </c>
      <c r="M12" s="703">
        <v>90</v>
      </c>
      <c r="N12" s="703">
        <v>90</v>
      </c>
      <c r="O12" s="703">
        <v>90</v>
      </c>
      <c r="P12" s="702"/>
    </row>
    <row r="13" spans="1:17" s="15" customFormat="1" ht="30.75" customHeight="1" x14ac:dyDescent="0.2">
      <c r="A13" s="792"/>
      <c r="B13" s="791"/>
      <c r="C13" s="123" t="s">
        <v>390</v>
      </c>
      <c r="D13" s="703">
        <v>90</v>
      </c>
      <c r="E13" s="703">
        <v>90</v>
      </c>
      <c r="F13" s="703">
        <v>90</v>
      </c>
      <c r="G13" s="703">
        <v>90</v>
      </c>
      <c r="H13" s="703">
        <v>90</v>
      </c>
      <c r="I13" s="703">
        <v>90</v>
      </c>
      <c r="J13" s="703">
        <v>90</v>
      </c>
      <c r="K13" s="703">
        <v>90</v>
      </c>
      <c r="L13" s="703">
        <v>90</v>
      </c>
      <c r="M13" s="703">
        <v>90</v>
      </c>
      <c r="N13" s="703">
        <v>90</v>
      </c>
      <c r="O13" s="703">
        <v>90</v>
      </c>
      <c r="P13" s="702"/>
    </row>
    <row r="14" spans="1:17" s="15" customFormat="1" ht="51.75" customHeight="1" x14ac:dyDescent="0.2">
      <c r="A14" s="792" t="s">
        <v>81</v>
      </c>
      <c r="B14" s="791" t="s">
        <v>82</v>
      </c>
      <c r="C14" s="123" t="s">
        <v>83</v>
      </c>
      <c r="D14" s="703">
        <v>150</v>
      </c>
      <c r="E14" s="749">
        <v>150</v>
      </c>
      <c r="F14" s="749">
        <v>150</v>
      </c>
      <c r="G14" s="749">
        <v>150</v>
      </c>
      <c r="H14" s="749">
        <v>150</v>
      </c>
      <c r="I14" s="749">
        <v>150</v>
      </c>
      <c r="J14" s="749">
        <v>150</v>
      </c>
      <c r="K14" s="749">
        <v>150</v>
      </c>
      <c r="L14" s="749">
        <v>150</v>
      </c>
      <c r="M14" s="749">
        <v>150</v>
      </c>
      <c r="N14" s="701">
        <v>150</v>
      </c>
      <c r="O14" s="701">
        <v>150</v>
      </c>
      <c r="P14" s="702"/>
    </row>
    <row r="15" spans="1:17" s="15" customFormat="1" ht="31.5" customHeight="1" x14ac:dyDescent="0.2">
      <c r="A15" s="792"/>
      <c r="B15" s="791"/>
      <c r="C15" s="123" t="s">
        <v>84</v>
      </c>
      <c r="D15" s="703">
        <v>150</v>
      </c>
      <c r="E15" s="749">
        <v>150</v>
      </c>
      <c r="F15" s="749">
        <v>150</v>
      </c>
      <c r="G15" s="749">
        <v>150</v>
      </c>
      <c r="H15" s="749">
        <v>150</v>
      </c>
      <c r="I15" s="749">
        <v>150</v>
      </c>
      <c r="J15" s="749">
        <v>150</v>
      </c>
      <c r="K15" s="749">
        <v>150</v>
      </c>
      <c r="L15" s="749">
        <v>150</v>
      </c>
      <c r="M15" s="703">
        <v>150</v>
      </c>
      <c r="N15" s="701">
        <v>150</v>
      </c>
      <c r="O15" s="701">
        <v>150</v>
      </c>
      <c r="P15" s="702"/>
    </row>
    <row r="16" spans="1:17" s="15" customFormat="1" ht="18.75" customHeight="1" x14ac:dyDescent="0.2">
      <c r="A16" s="792" t="s">
        <v>85</v>
      </c>
      <c r="B16" s="791" t="s">
        <v>86</v>
      </c>
      <c r="C16" s="123" t="s">
        <v>87</v>
      </c>
      <c r="D16" s="703">
        <v>164</v>
      </c>
      <c r="E16" s="703">
        <v>164</v>
      </c>
      <c r="F16" s="749">
        <v>164</v>
      </c>
      <c r="G16" s="749">
        <v>164</v>
      </c>
      <c r="H16" s="749">
        <v>164</v>
      </c>
      <c r="I16" s="749">
        <v>164</v>
      </c>
      <c r="J16" s="749">
        <v>164</v>
      </c>
      <c r="K16" s="749">
        <v>150</v>
      </c>
      <c r="L16" s="749">
        <v>150</v>
      </c>
      <c r="M16" s="703">
        <v>150</v>
      </c>
      <c r="N16" s="701">
        <v>150</v>
      </c>
      <c r="O16" s="701">
        <v>150</v>
      </c>
      <c r="P16" s="702"/>
    </row>
    <row r="17" spans="1:16" s="15" customFormat="1" ht="16.5" customHeight="1" x14ac:dyDescent="0.2">
      <c r="A17" s="792"/>
      <c r="B17" s="791"/>
      <c r="C17" s="123" t="s">
        <v>88</v>
      </c>
      <c r="D17" s="703">
        <v>54</v>
      </c>
      <c r="E17" s="749">
        <v>54</v>
      </c>
      <c r="F17" s="749">
        <v>54</v>
      </c>
      <c r="G17" s="749">
        <v>54</v>
      </c>
      <c r="H17" s="749">
        <v>54</v>
      </c>
      <c r="I17" s="749">
        <v>54</v>
      </c>
      <c r="J17" s="749">
        <v>54</v>
      </c>
      <c r="K17" s="749">
        <v>50</v>
      </c>
      <c r="L17" s="749">
        <v>50</v>
      </c>
      <c r="M17" s="703">
        <v>50</v>
      </c>
      <c r="N17" s="701">
        <v>50</v>
      </c>
      <c r="O17" s="701">
        <v>50</v>
      </c>
      <c r="P17" s="702"/>
    </row>
    <row r="18" spans="1:16" s="15" customFormat="1" ht="14.25" customHeight="1" x14ac:dyDescent="0.2">
      <c r="A18" s="792"/>
      <c r="B18" s="791"/>
      <c r="C18" s="123" t="s">
        <v>89</v>
      </c>
      <c r="D18" s="703">
        <v>50</v>
      </c>
      <c r="E18" s="749">
        <v>50</v>
      </c>
      <c r="F18" s="749">
        <v>50</v>
      </c>
      <c r="G18" s="749">
        <v>50</v>
      </c>
      <c r="H18" s="749">
        <v>50</v>
      </c>
      <c r="I18" s="749">
        <v>50</v>
      </c>
      <c r="J18" s="749">
        <v>50</v>
      </c>
      <c r="K18" s="749">
        <v>50</v>
      </c>
      <c r="L18" s="749">
        <v>50</v>
      </c>
      <c r="M18" s="703">
        <v>50</v>
      </c>
      <c r="N18" s="701">
        <v>50</v>
      </c>
      <c r="O18" s="701">
        <v>50</v>
      </c>
      <c r="P18" s="702"/>
    </row>
    <row r="19" spans="1:16" s="15" customFormat="1" ht="18.75" customHeight="1" x14ac:dyDescent="0.2">
      <c r="A19" s="792"/>
      <c r="B19" s="791"/>
      <c r="C19" s="123" t="s">
        <v>90</v>
      </c>
      <c r="D19" s="703">
        <v>50</v>
      </c>
      <c r="E19" s="749">
        <v>50</v>
      </c>
      <c r="F19" s="749">
        <v>50</v>
      </c>
      <c r="G19" s="749">
        <v>50</v>
      </c>
      <c r="H19" s="749">
        <v>50</v>
      </c>
      <c r="I19" s="749">
        <v>50</v>
      </c>
      <c r="J19" s="749">
        <v>50</v>
      </c>
      <c r="K19" s="749">
        <v>50</v>
      </c>
      <c r="L19" s="749">
        <v>50</v>
      </c>
      <c r="M19" s="749">
        <v>50</v>
      </c>
      <c r="N19" s="749">
        <v>50</v>
      </c>
      <c r="O19" s="701">
        <v>50</v>
      </c>
      <c r="P19" s="702"/>
    </row>
    <row r="20" spans="1:16" s="15" customFormat="1" ht="15" customHeight="1" x14ac:dyDescent="0.2">
      <c r="A20" s="792" t="s">
        <v>91</v>
      </c>
      <c r="B20" s="791" t="s">
        <v>92</v>
      </c>
      <c r="C20" s="123" t="s">
        <v>93</v>
      </c>
      <c r="D20" s="704">
        <v>200</v>
      </c>
      <c r="E20" s="705">
        <v>233</v>
      </c>
      <c r="F20" s="705">
        <v>232</v>
      </c>
      <c r="G20" s="705">
        <v>231</v>
      </c>
      <c r="H20" s="705">
        <v>230</v>
      </c>
      <c r="I20" s="705">
        <v>231</v>
      </c>
      <c r="J20" s="705">
        <v>231</v>
      </c>
      <c r="K20" s="705">
        <v>230</v>
      </c>
      <c r="L20" s="705">
        <v>231</v>
      </c>
      <c r="M20" s="704">
        <v>232</v>
      </c>
      <c r="N20" s="706">
        <v>230</v>
      </c>
      <c r="O20" s="706">
        <v>230</v>
      </c>
      <c r="P20" s="702"/>
    </row>
    <row r="21" spans="1:16" s="15" customFormat="1" ht="17.25" customHeight="1" x14ac:dyDescent="0.2">
      <c r="A21" s="792"/>
      <c r="B21" s="791"/>
      <c r="C21" s="123" t="s">
        <v>94</v>
      </c>
      <c r="D21" s="704">
        <v>200</v>
      </c>
      <c r="E21" s="705">
        <v>230</v>
      </c>
      <c r="F21" s="705">
        <v>230</v>
      </c>
      <c r="G21" s="705">
        <v>230</v>
      </c>
      <c r="H21" s="705">
        <v>230</v>
      </c>
      <c r="I21" s="705">
        <v>230</v>
      </c>
      <c r="J21" s="705">
        <v>230</v>
      </c>
      <c r="K21" s="705">
        <v>230</v>
      </c>
      <c r="L21" s="705">
        <v>230</v>
      </c>
      <c r="M21" s="704">
        <v>230</v>
      </c>
      <c r="N21" s="706">
        <v>230</v>
      </c>
      <c r="O21" s="706">
        <v>230</v>
      </c>
      <c r="P21" s="702"/>
    </row>
    <row r="22" spans="1:16" s="15" customFormat="1" ht="30" x14ac:dyDescent="0.2">
      <c r="A22" s="792"/>
      <c r="B22" s="791"/>
      <c r="C22" s="123" t="s">
        <v>95</v>
      </c>
      <c r="D22" s="704">
        <v>200</v>
      </c>
      <c r="E22" s="705">
        <v>230</v>
      </c>
      <c r="F22" s="705">
        <v>230</v>
      </c>
      <c r="G22" s="705">
        <v>230</v>
      </c>
      <c r="H22" s="705">
        <v>230</v>
      </c>
      <c r="I22" s="705">
        <v>230</v>
      </c>
      <c r="J22" s="705">
        <v>230</v>
      </c>
      <c r="K22" s="705">
        <v>230</v>
      </c>
      <c r="L22" s="705">
        <v>230</v>
      </c>
      <c r="M22" s="704">
        <v>230</v>
      </c>
      <c r="N22" s="706">
        <v>230</v>
      </c>
      <c r="O22" s="706">
        <v>230</v>
      </c>
      <c r="P22" s="702"/>
    </row>
    <row r="23" spans="1:16" s="15" customFormat="1" ht="15" x14ac:dyDescent="0.2">
      <c r="A23" s="792"/>
      <c r="B23" s="791"/>
      <c r="C23" s="123" t="s">
        <v>96</v>
      </c>
      <c r="D23" s="704">
        <v>250</v>
      </c>
      <c r="E23" s="706">
        <v>250</v>
      </c>
      <c r="F23" s="706">
        <v>250</v>
      </c>
      <c r="G23" s="706">
        <v>250</v>
      </c>
      <c r="H23" s="706">
        <v>250</v>
      </c>
      <c r="I23" s="706">
        <v>250</v>
      </c>
      <c r="J23" s="706">
        <v>250</v>
      </c>
      <c r="K23" s="706">
        <v>250</v>
      </c>
      <c r="L23" s="706">
        <v>250</v>
      </c>
      <c r="M23" s="706">
        <v>250</v>
      </c>
      <c r="N23" s="704">
        <v>250</v>
      </c>
      <c r="O23" s="706">
        <v>250</v>
      </c>
      <c r="P23" s="702"/>
    </row>
    <row r="24" spans="1:16" s="15" customFormat="1" ht="20.25" customHeight="1" x14ac:dyDescent="0.2">
      <c r="A24" s="792"/>
      <c r="B24" s="791"/>
      <c r="C24" s="123" t="s">
        <v>87</v>
      </c>
      <c r="D24" s="704">
        <v>150</v>
      </c>
      <c r="E24" s="706">
        <v>150</v>
      </c>
      <c r="F24" s="704">
        <v>150</v>
      </c>
      <c r="G24" s="704">
        <v>150</v>
      </c>
      <c r="H24" s="706">
        <v>150</v>
      </c>
      <c r="I24" s="706">
        <v>150</v>
      </c>
      <c r="J24" s="706">
        <v>150</v>
      </c>
      <c r="K24" s="706">
        <v>150</v>
      </c>
      <c r="L24" s="706">
        <v>150</v>
      </c>
      <c r="M24" s="704">
        <v>150</v>
      </c>
      <c r="N24" s="706">
        <v>150</v>
      </c>
      <c r="O24" s="706">
        <v>150</v>
      </c>
      <c r="P24" s="702"/>
    </row>
    <row r="25" spans="1:16" s="15" customFormat="1" ht="34.5" customHeight="1" x14ac:dyDescent="0.2">
      <c r="A25" s="792"/>
      <c r="B25" s="791"/>
      <c r="C25" s="123" t="s">
        <v>97</v>
      </c>
      <c r="D25" s="704">
        <v>150</v>
      </c>
      <c r="E25" s="706">
        <v>150</v>
      </c>
      <c r="F25" s="706">
        <v>150</v>
      </c>
      <c r="G25" s="706">
        <v>150</v>
      </c>
      <c r="H25" s="706">
        <v>150</v>
      </c>
      <c r="I25" s="706">
        <v>150</v>
      </c>
      <c r="J25" s="706">
        <v>150</v>
      </c>
      <c r="K25" s="706">
        <v>150</v>
      </c>
      <c r="L25" s="706">
        <v>150</v>
      </c>
      <c r="M25" s="704">
        <v>150</v>
      </c>
      <c r="N25" s="706">
        <v>150</v>
      </c>
      <c r="O25" s="706">
        <v>150</v>
      </c>
      <c r="P25" s="702"/>
    </row>
    <row r="26" spans="1:16" s="15" customFormat="1" ht="18" customHeight="1" x14ac:dyDescent="0.2">
      <c r="A26" s="792" t="s">
        <v>98</v>
      </c>
      <c r="B26" s="811" t="s">
        <v>99</v>
      </c>
      <c r="C26" s="161" t="s">
        <v>100</v>
      </c>
      <c r="D26" s="705">
        <v>250</v>
      </c>
      <c r="E26" s="705">
        <v>251</v>
      </c>
      <c r="F26" s="705">
        <v>250</v>
      </c>
      <c r="G26" s="705">
        <v>250</v>
      </c>
      <c r="H26" s="705">
        <v>250</v>
      </c>
      <c r="I26" s="705">
        <v>250</v>
      </c>
      <c r="J26" s="705">
        <v>250</v>
      </c>
      <c r="K26" s="705">
        <v>250</v>
      </c>
      <c r="L26" s="705">
        <v>250</v>
      </c>
      <c r="M26" s="705">
        <v>250</v>
      </c>
      <c r="N26" s="705">
        <v>250</v>
      </c>
      <c r="O26" s="705">
        <v>250</v>
      </c>
      <c r="P26" s="702"/>
    </row>
    <row r="27" spans="1:16" s="15" customFormat="1" ht="16.5" customHeight="1" x14ac:dyDescent="0.2">
      <c r="A27" s="792"/>
      <c r="B27" s="811"/>
      <c r="C27" s="123" t="s">
        <v>101</v>
      </c>
      <c r="D27" s="705">
        <v>306</v>
      </c>
      <c r="E27" s="705">
        <v>306</v>
      </c>
      <c r="F27" s="705">
        <v>306</v>
      </c>
      <c r="G27" s="705">
        <v>306</v>
      </c>
      <c r="H27" s="705">
        <v>306</v>
      </c>
      <c r="I27" s="705">
        <v>306</v>
      </c>
      <c r="J27" s="705">
        <v>306</v>
      </c>
      <c r="K27" s="705">
        <v>300</v>
      </c>
      <c r="L27" s="705">
        <v>301</v>
      </c>
      <c r="M27" s="705">
        <v>300</v>
      </c>
      <c r="N27" s="705">
        <v>300</v>
      </c>
      <c r="O27" s="705">
        <v>300</v>
      </c>
      <c r="P27" s="702"/>
    </row>
    <row r="28" spans="1:16" s="15" customFormat="1" ht="16.5" customHeight="1" x14ac:dyDescent="0.2">
      <c r="A28" s="792"/>
      <c r="B28" s="811"/>
      <c r="C28" s="441" t="s">
        <v>842</v>
      </c>
      <c r="D28" s="705">
        <v>0</v>
      </c>
      <c r="E28" s="707">
        <v>2</v>
      </c>
      <c r="F28" s="707">
        <v>1</v>
      </c>
      <c r="G28" s="707">
        <v>1</v>
      </c>
      <c r="H28" s="707">
        <v>1</v>
      </c>
      <c r="I28" s="707"/>
      <c r="J28" s="707" t="s">
        <v>799</v>
      </c>
      <c r="K28" s="707"/>
      <c r="L28" s="707">
        <v>1</v>
      </c>
      <c r="M28" s="707"/>
      <c r="N28" s="707">
        <v>1</v>
      </c>
      <c r="O28" s="707">
        <v>1</v>
      </c>
      <c r="P28" s="702"/>
    </row>
    <row r="29" spans="1:16" s="15" customFormat="1" ht="63.75" customHeight="1" x14ac:dyDescent="0.2">
      <c r="A29" s="792"/>
      <c r="B29" s="811"/>
      <c r="C29" s="123" t="s">
        <v>102</v>
      </c>
      <c r="D29" s="704">
        <v>200</v>
      </c>
      <c r="E29" s="704">
        <v>230</v>
      </c>
      <c r="F29" s="704">
        <v>230</v>
      </c>
      <c r="G29" s="704">
        <v>230</v>
      </c>
      <c r="H29" s="704">
        <v>230</v>
      </c>
      <c r="I29" s="704">
        <v>230</v>
      </c>
      <c r="J29" s="704">
        <v>230</v>
      </c>
      <c r="K29" s="704">
        <v>230</v>
      </c>
      <c r="L29" s="704">
        <v>230</v>
      </c>
      <c r="M29" s="704">
        <v>230</v>
      </c>
      <c r="N29" s="704">
        <v>230</v>
      </c>
      <c r="O29" s="704">
        <v>230</v>
      </c>
      <c r="P29" s="702"/>
    </row>
    <row r="30" spans="1:16" s="15" customFormat="1" ht="32.25" customHeight="1" x14ac:dyDescent="0.2">
      <c r="A30" s="792"/>
      <c r="B30" s="811"/>
      <c r="C30" s="123" t="s">
        <v>103</v>
      </c>
      <c r="D30" s="705">
        <v>150</v>
      </c>
      <c r="E30" s="705">
        <v>170</v>
      </c>
      <c r="F30" s="705">
        <v>170</v>
      </c>
      <c r="G30" s="705">
        <v>170</v>
      </c>
      <c r="H30" s="705">
        <v>170</v>
      </c>
      <c r="I30" s="705">
        <v>170</v>
      </c>
      <c r="J30" s="705">
        <v>170</v>
      </c>
      <c r="K30" s="705">
        <v>170</v>
      </c>
      <c r="L30" s="705">
        <v>170</v>
      </c>
      <c r="M30" s="705">
        <v>170</v>
      </c>
      <c r="N30" s="705">
        <v>170</v>
      </c>
      <c r="O30" s="705">
        <v>170</v>
      </c>
      <c r="P30" s="702"/>
    </row>
    <row r="31" spans="1:16" s="15" customFormat="1" ht="15" x14ac:dyDescent="0.2">
      <c r="A31" s="792"/>
      <c r="B31" s="811"/>
      <c r="C31" s="123" t="s">
        <v>104</v>
      </c>
      <c r="D31" s="705">
        <v>20</v>
      </c>
      <c r="E31" s="705">
        <v>20</v>
      </c>
      <c r="F31" s="705">
        <v>20</v>
      </c>
      <c r="G31" s="705">
        <v>20</v>
      </c>
      <c r="H31" s="705">
        <v>20</v>
      </c>
      <c r="I31" s="705">
        <v>20</v>
      </c>
      <c r="J31" s="705">
        <v>20</v>
      </c>
      <c r="K31" s="705">
        <v>20</v>
      </c>
      <c r="L31" s="705">
        <v>20</v>
      </c>
      <c r="M31" s="705">
        <v>20</v>
      </c>
      <c r="N31" s="705">
        <v>20</v>
      </c>
      <c r="O31" s="705">
        <v>20</v>
      </c>
      <c r="P31" s="702"/>
    </row>
    <row r="32" spans="1:16" s="15" customFormat="1" ht="16.5" customHeight="1" x14ac:dyDescent="0.2">
      <c r="A32" s="792"/>
      <c r="B32" s="811"/>
      <c r="C32" s="123" t="s">
        <v>105</v>
      </c>
      <c r="D32" s="705">
        <v>150</v>
      </c>
      <c r="E32" s="705">
        <v>170</v>
      </c>
      <c r="F32" s="705">
        <v>170</v>
      </c>
      <c r="G32" s="705">
        <v>170</v>
      </c>
      <c r="H32" s="705">
        <v>170</v>
      </c>
      <c r="I32" s="705">
        <v>170</v>
      </c>
      <c r="J32" s="705">
        <v>170</v>
      </c>
      <c r="K32" s="705">
        <v>170</v>
      </c>
      <c r="L32" s="705">
        <v>170</v>
      </c>
      <c r="M32" s="705">
        <v>170</v>
      </c>
      <c r="N32" s="705">
        <v>170</v>
      </c>
      <c r="O32" s="705">
        <v>170</v>
      </c>
      <c r="P32" s="702"/>
    </row>
    <row r="33" spans="1:16" s="15" customFormat="1" ht="32.25" customHeight="1" x14ac:dyDescent="0.2">
      <c r="A33" s="792" t="s">
        <v>106</v>
      </c>
      <c r="B33" s="791" t="s">
        <v>107</v>
      </c>
      <c r="C33" s="123" t="s">
        <v>97</v>
      </c>
      <c r="D33" s="749">
        <v>150</v>
      </c>
      <c r="E33" s="749">
        <v>150</v>
      </c>
      <c r="F33" s="749">
        <v>150</v>
      </c>
      <c r="G33" s="749">
        <v>150</v>
      </c>
      <c r="H33" s="749">
        <v>150</v>
      </c>
      <c r="I33" s="749">
        <v>150</v>
      </c>
      <c r="J33" s="749">
        <v>150</v>
      </c>
      <c r="K33" s="749">
        <v>150</v>
      </c>
      <c r="L33" s="749">
        <v>150</v>
      </c>
      <c r="M33" s="749">
        <v>150</v>
      </c>
      <c r="N33" s="749">
        <v>150</v>
      </c>
      <c r="O33" s="749">
        <v>150</v>
      </c>
      <c r="P33" s="702"/>
    </row>
    <row r="34" spans="1:16" s="15" customFormat="1" ht="18.75" customHeight="1" x14ac:dyDescent="0.2">
      <c r="A34" s="792"/>
      <c r="B34" s="791"/>
      <c r="C34" s="123" t="s">
        <v>93</v>
      </c>
      <c r="D34" s="749">
        <v>210</v>
      </c>
      <c r="E34" s="749">
        <v>210</v>
      </c>
      <c r="F34" s="749">
        <v>210</v>
      </c>
      <c r="G34" s="749">
        <v>210</v>
      </c>
      <c r="H34" s="749">
        <v>210</v>
      </c>
      <c r="I34" s="749">
        <v>210</v>
      </c>
      <c r="J34" s="749">
        <v>210</v>
      </c>
      <c r="K34" s="749">
        <v>200</v>
      </c>
      <c r="L34" s="749">
        <v>200</v>
      </c>
      <c r="M34" s="749">
        <v>200</v>
      </c>
      <c r="N34" s="749">
        <v>200</v>
      </c>
      <c r="O34" s="749">
        <v>200</v>
      </c>
      <c r="P34" s="702"/>
    </row>
    <row r="35" spans="1:16" s="15" customFormat="1" ht="19.5" customHeight="1" x14ac:dyDescent="0.2">
      <c r="A35" s="792"/>
      <c r="B35" s="791"/>
      <c r="C35" s="123" t="s">
        <v>94</v>
      </c>
      <c r="D35" s="749">
        <v>200</v>
      </c>
      <c r="E35" s="749">
        <v>200</v>
      </c>
      <c r="F35" s="749">
        <v>200</v>
      </c>
      <c r="G35" s="749">
        <v>200</v>
      </c>
      <c r="H35" s="749">
        <v>200</v>
      </c>
      <c r="I35" s="749">
        <v>200</v>
      </c>
      <c r="J35" s="749">
        <v>200</v>
      </c>
      <c r="K35" s="749">
        <v>200</v>
      </c>
      <c r="L35" s="749">
        <v>200</v>
      </c>
      <c r="M35" s="703">
        <v>200</v>
      </c>
      <c r="N35" s="701">
        <v>200</v>
      </c>
      <c r="O35" s="701">
        <v>200</v>
      </c>
      <c r="P35" s="702"/>
    </row>
    <row r="36" spans="1:16" s="15" customFormat="1" ht="18.75" customHeight="1" x14ac:dyDescent="0.2">
      <c r="A36" s="792"/>
      <c r="B36" s="791"/>
      <c r="C36" s="123" t="s">
        <v>108</v>
      </c>
      <c r="D36" s="749">
        <v>200</v>
      </c>
      <c r="E36" s="749">
        <v>200</v>
      </c>
      <c r="F36" s="749">
        <v>200</v>
      </c>
      <c r="G36" s="749">
        <v>200</v>
      </c>
      <c r="H36" s="749">
        <v>200</v>
      </c>
      <c r="I36" s="749">
        <v>200</v>
      </c>
      <c r="J36" s="749">
        <v>200</v>
      </c>
      <c r="K36" s="703">
        <v>200</v>
      </c>
      <c r="L36" s="701">
        <v>200</v>
      </c>
      <c r="M36" s="701">
        <v>200</v>
      </c>
      <c r="N36" s="701">
        <v>200</v>
      </c>
      <c r="O36" s="701">
        <v>200</v>
      </c>
      <c r="P36" s="702"/>
    </row>
    <row r="37" spans="1:16" s="15" customFormat="1" ht="30" x14ac:dyDescent="0.2">
      <c r="A37" s="792"/>
      <c r="B37" s="791"/>
      <c r="C37" s="123" t="s">
        <v>95</v>
      </c>
      <c r="D37" s="749">
        <v>150</v>
      </c>
      <c r="E37" s="749">
        <v>150</v>
      </c>
      <c r="F37" s="749">
        <v>150</v>
      </c>
      <c r="G37" s="749">
        <v>150</v>
      </c>
      <c r="H37" s="749">
        <v>150</v>
      </c>
      <c r="I37" s="749">
        <v>150</v>
      </c>
      <c r="J37" s="749">
        <v>150</v>
      </c>
      <c r="K37" s="749">
        <v>150</v>
      </c>
      <c r="L37" s="749">
        <v>150</v>
      </c>
      <c r="M37" s="749">
        <v>150</v>
      </c>
      <c r="N37" s="749">
        <v>150</v>
      </c>
      <c r="O37" s="703">
        <v>150</v>
      </c>
      <c r="P37" s="702"/>
    </row>
    <row r="38" spans="1:16" s="15" customFormat="1" ht="16.5" customHeight="1" x14ac:dyDescent="0.2">
      <c r="A38" s="792"/>
      <c r="B38" s="791"/>
      <c r="C38" s="123" t="s">
        <v>96</v>
      </c>
      <c r="D38" s="749">
        <v>250</v>
      </c>
      <c r="E38" s="749">
        <v>250</v>
      </c>
      <c r="F38" s="749">
        <v>250</v>
      </c>
      <c r="G38" s="749">
        <v>250</v>
      </c>
      <c r="H38" s="749">
        <v>250</v>
      </c>
      <c r="I38" s="749">
        <v>250</v>
      </c>
      <c r="J38" s="749">
        <v>250</v>
      </c>
      <c r="K38" s="703">
        <v>250</v>
      </c>
      <c r="L38" s="749">
        <v>250</v>
      </c>
      <c r="M38" s="701">
        <v>250</v>
      </c>
      <c r="N38" s="701">
        <v>250</v>
      </c>
      <c r="O38" s="701">
        <v>250</v>
      </c>
      <c r="P38" s="702"/>
    </row>
    <row r="39" spans="1:16" s="15" customFormat="1" ht="23.25" customHeight="1" x14ac:dyDescent="0.2">
      <c r="A39" s="792" t="s">
        <v>109</v>
      </c>
      <c r="B39" s="791" t="s">
        <v>110</v>
      </c>
      <c r="C39" s="123" t="s">
        <v>111</v>
      </c>
      <c r="D39" s="703">
        <v>200</v>
      </c>
      <c r="E39" s="703">
        <v>208</v>
      </c>
      <c r="F39" s="749">
        <v>204</v>
      </c>
      <c r="G39" s="749">
        <v>200</v>
      </c>
      <c r="H39" s="749">
        <v>200</v>
      </c>
      <c r="I39" s="749">
        <v>200</v>
      </c>
      <c r="J39" s="749">
        <v>200</v>
      </c>
      <c r="K39" s="749">
        <v>200</v>
      </c>
      <c r="L39" s="703">
        <v>200</v>
      </c>
      <c r="M39" s="703">
        <v>200</v>
      </c>
      <c r="N39" s="701">
        <v>200</v>
      </c>
      <c r="O39" s="701">
        <v>200</v>
      </c>
      <c r="P39" s="702"/>
    </row>
    <row r="40" spans="1:16" s="15" customFormat="1" ht="36" customHeight="1" x14ac:dyDescent="0.2">
      <c r="A40" s="792"/>
      <c r="B40" s="791"/>
      <c r="C40" s="123" t="s">
        <v>112</v>
      </c>
      <c r="D40" s="749">
        <v>200</v>
      </c>
      <c r="E40" s="703">
        <v>200</v>
      </c>
      <c r="F40" s="703">
        <v>200</v>
      </c>
      <c r="G40" s="703">
        <v>200</v>
      </c>
      <c r="H40" s="703">
        <v>200</v>
      </c>
      <c r="I40" s="703">
        <v>200</v>
      </c>
      <c r="J40" s="703">
        <v>200</v>
      </c>
      <c r="K40" s="703">
        <v>200</v>
      </c>
      <c r="L40" s="703">
        <v>200</v>
      </c>
      <c r="M40" s="703">
        <v>200</v>
      </c>
      <c r="N40" s="749">
        <v>200</v>
      </c>
      <c r="O40" s="749">
        <v>200</v>
      </c>
      <c r="P40" s="702"/>
    </row>
    <row r="41" spans="1:16" s="15" customFormat="1" ht="19.5" customHeight="1" x14ac:dyDescent="0.2">
      <c r="A41" s="792"/>
      <c r="B41" s="791"/>
      <c r="C41" s="123" t="s">
        <v>113</v>
      </c>
      <c r="D41" s="749">
        <v>150</v>
      </c>
      <c r="E41" s="703">
        <v>150</v>
      </c>
      <c r="F41" s="749">
        <v>150</v>
      </c>
      <c r="G41" s="749">
        <v>150</v>
      </c>
      <c r="H41" s="703">
        <v>150</v>
      </c>
      <c r="I41" s="703">
        <v>150</v>
      </c>
      <c r="J41" s="703">
        <v>150</v>
      </c>
      <c r="K41" s="749">
        <v>150</v>
      </c>
      <c r="L41" s="703">
        <v>150</v>
      </c>
      <c r="M41" s="703">
        <v>150</v>
      </c>
      <c r="N41" s="749">
        <v>150</v>
      </c>
      <c r="O41" s="749">
        <v>150</v>
      </c>
      <c r="P41" s="754"/>
    </row>
    <row r="42" spans="1:16" s="15" customFormat="1" ht="18" customHeight="1" x14ac:dyDescent="0.2">
      <c r="A42" s="792"/>
      <c r="B42" s="791"/>
      <c r="C42" s="123" t="s">
        <v>114</v>
      </c>
      <c r="D42" s="708">
        <v>200</v>
      </c>
      <c r="E42" s="708">
        <v>230</v>
      </c>
      <c r="F42" s="708">
        <v>230</v>
      </c>
      <c r="G42" s="708">
        <v>230</v>
      </c>
      <c r="H42" s="708">
        <v>230</v>
      </c>
      <c r="I42" s="708">
        <v>230</v>
      </c>
      <c r="J42" s="708">
        <v>230</v>
      </c>
      <c r="K42" s="708">
        <v>230</v>
      </c>
      <c r="L42" s="708">
        <v>230</v>
      </c>
      <c r="M42" s="708">
        <v>230</v>
      </c>
      <c r="N42" s="709">
        <v>230</v>
      </c>
      <c r="O42" s="709">
        <v>230</v>
      </c>
      <c r="P42" s="702"/>
    </row>
    <row r="43" spans="1:16" s="15" customFormat="1" ht="18.75" customHeight="1" x14ac:dyDescent="0.2">
      <c r="A43" s="792" t="s">
        <v>115</v>
      </c>
      <c r="B43" s="791" t="s">
        <v>890</v>
      </c>
      <c r="C43" s="123" t="s">
        <v>117</v>
      </c>
      <c r="D43" s="703">
        <v>300</v>
      </c>
      <c r="E43" s="703">
        <v>300</v>
      </c>
      <c r="F43" s="703">
        <v>300</v>
      </c>
      <c r="G43" s="703">
        <v>300</v>
      </c>
      <c r="H43" s="703">
        <v>300</v>
      </c>
      <c r="I43" s="703">
        <v>300</v>
      </c>
      <c r="J43" s="703">
        <v>300</v>
      </c>
      <c r="K43" s="703">
        <v>300</v>
      </c>
      <c r="L43" s="703">
        <v>300</v>
      </c>
      <c r="M43" s="703">
        <v>300</v>
      </c>
      <c r="N43" s="703">
        <v>300</v>
      </c>
      <c r="O43" s="703">
        <v>300</v>
      </c>
      <c r="P43" s="702"/>
    </row>
    <row r="44" spans="1:16" s="15" customFormat="1" ht="21" customHeight="1" x14ac:dyDescent="0.2">
      <c r="A44" s="792"/>
      <c r="B44" s="791"/>
      <c r="C44" s="123" t="s">
        <v>118</v>
      </c>
      <c r="D44" s="703">
        <v>300</v>
      </c>
      <c r="E44" s="703">
        <v>304</v>
      </c>
      <c r="F44" s="703">
        <v>304</v>
      </c>
      <c r="G44" s="703">
        <v>300</v>
      </c>
      <c r="H44" s="703">
        <v>300</v>
      </c>
      <c r="I44" s="703">
        <v>300</v>
      </c>
      <c r="J44" s="703">
        <v>300</v>
      </c>
      <c r="K44" s="703">
        <v>300</v>
      </c>
      <c r="L44" s="703">
        <v>300</v>
      </c>
      <c r="M44" s="703">
        <v>300</v>
      </c>
      <c r="N44" s="703">
        <v>300</v>
      </c>
      <c r="O44" s="703">
        <v>300</v>
      </c>
      <c r="P44" s="702"/>
    </row>
    <row r="45" spans="1:16" s="15" customFormat="1" ht="20.25" customHeight="1" x14ac:dyDescent="0.2">
      <c r="A45" s="792"/>
      <c r="B45" s="791"/>
      <c r="C45" s="123" t="s">
        <v>88</v>
      </c>
      <c r="D45" s="703">
        <v>50</v>
      </c>
      <c r="E45" s="703">
        <v>50</v>
      </c>
      <c r="F45" s="749">
        <v>50</v>
      </c>
      <c r="G45" s="701">
        <v>50</v>
      </c>
      <c r="H45" s="749">
        <v>50</v>
      </c>
      <c r="I45" s="749">
        <v>50</v>
      </c>
      <c r="J45" s="749">
        <v>50</v>
      </c>
      <c r="K45" s="749">
        <v>50</v>
      </c>
      <c r="L45" s="749">
        <v>50</v>
      </c>
      <c r="M45" s="703">
        <v>50</v>
      </c>
      <c r="N45" s="701">
        <v>50</v>
      </c>
      <c r="O45" s="701">
        <v>50</v>
      </c>
      <c r="P45" s="702"/>
    </row>
    <row r="46" spans="1:16" s="15" customFormat="1" ht="49.5" customHeight="1" x14ac:dyDescent="0.2">
      <c r="A46" s="792"/>
      <c r="B46" s="791"/>
      <c r="C46" s="123" t="s">
        <v>119</v>
      </c>
      <c r="D46" s="749">
        <v>100</v>
      </c>
      <c r="E46" s="703">
        <v>100</v>
      </c>
      <c r="F46" s="703">
        <v>100</v>
      </c>
      <c r="G46" s="703">
        <v>100</v>
      </c>
      <c r="H46" s="703">
        <v>100</v>
      </c>
      <c r="I46" s="703">
        <v>100</v>
      </c>
      <c r="J46" s="703">
        <v>100</v>
      </c>
      <c r="K46" s="703">
        <v>100</v>
      </c>
      <c r="L46" s="703">
        <v>100</v>
      </c>
      <c r="M46" s="703">
        <v>100</v>
      </c>
      <c r="N46" s="701">
        <v>100</v>
      </c>
      <c r="O46" s="701">
        <v>100</v>
      </c>
      <c r="P46" s="702"/>
    </row>
    <row r="47" spans="1:16" s="15" customFormat="1" ht="49.5" customHeight="1" x14ac:dyDescent="0.2">
      <c r="A47" s="479" t="s">
        <v>886</v>
      </c>
      <c r="B47" s="478" t="s">
        <v>885</v>
      </c>
      <c r="C47" s="478" t="s">
        <v>884</v>
      </c>
      <c r="D47" s="710"/>
      <c r="E47" s="710">
        <v>24</v>
      </c>
      <c r="F47" s="711">
        <v>16</v>
      </c>
      <c r="G47" s="711"/>
      <c r="H47" s="711"/>
      <c r="I47" s="711"/>
      <c r="J47" s="711"/>
      <c r="K47" s="711"/>
      <c r="L47" s="711"/>
      <c r="M47" s="711"/>
      <c r="N47" s="711"/>
      <c r="O47" s="712"/>
      <c r="P47" s="712"/>
    </row>
    <row r="48" spans="1:16" s="15" customFormat="1" ht="32.25" customHeight="1" x14ac:dyDescent="0.2">
      <c r="A48" s="792" t="s">
        <v>120</v>
      </c>
      <c r="B48" s="808" t="s">
        <v>121</v>
      </c>
      <c r="C48" s="6" t="s">
        <v>122</v>
      </c>
      <c r="D48" s="708">
        <v>100</v>
      </c>
      <c r="E48" s="708">
        <v>100</v>
      </c>
      <c r="F48" s="703">
        <v>100</v>
      </c>
      <c r="G48" s="708">
        <v>100</v>
      </c>
      <c r="H48" s="708">
        <v>100</v>
      </c>
      <c r="I48" s="708">
        <v>100</v>
      </c>
      <c r="J48" s="708">
        <v>100</v>
      </c>
      <c r="K48" s="708">
        <v>100</v>
      </c>
      <c r="L48" s="708">
        <v>100</v>
      </c>
      <c r="M48" s="708">
        <v>100</v>
      </c>
      <c r="N48" s="749">
        <v>100</v>
      </c>
      <c r="O48" s="749">
        <v>100</v>
      </c>
      <c r="P48" s="702"/>
    </row>
    <row r="49" spans="1:16" s="15" customFormat="1" ht="49.5" customHeight="1" x14ac:dyDescent="0.2">
      <c r="A49" s="792"/>
      <c r="B49" s="808"/>
      <c r="C49" s="6" t="s">
        <v>123</v>
      </c>
      <c r="D49" s="708">
        <v>100</v>
      </c>
      <c r="E49" s="708">
        <v>100</v>
      </c>
      <c r="F49" s="708">
        <v>100</v>
      </c>
      <c r="G49" s="708">
        <v>100</v>
      </c>
      <c r="H49" s="708">
        <v>100</v>
      </c>
      <c r="I49" s="708">
        <v>100</v>
      </c>
      <c r="J49" s="708">
        <v>100</v>
      </c>
      <c r="K49" s="708">
        <v>100</v>
      </c>
      <c r="L49" s="708">
        <v>100</v>
      </c>
      <c r="M49" s="708">
        <v>100</v>
      </c>
      <c r="N49" s="709">
        <v>100</v>
      </c>
      <c r="O49" s="709">
        <v>100</v>
      </c>
      <c r="P49" s="702"/>
    </row>
    <row r="50" spans="1:16" s="15" customFormat="1" ht="50.25" customHeight="1" x14ac:dyDescent="0.2">
      <c r="A50" s="792"/>
      <c r="B50" s="808"/>
      <c r="C50" s="6" t="s">
        <v>124</v>
      </c>
      <c r="D50" s="708">
        <v>104</v>
      </c>
      <c r="E50" s="708">
        <v>104</v>
      </c>
      <c r="F50" s="708">
        <v>104</v>
      </c>
      <c r="G50" s="708">
        <v>104</v>
      </c>
      <c r="H50" s="708">
        <v>104</v>
      </c>
      <c r="I50" s="708">
        <v>104</v>
      </c>
      <c r="J50" s="708">
        <v>104</v>
      </c>
      <c r="K50" s="708">
        <v>100</v>
      </c>
      <c r="L50" s="708">
        <v>100</v>
      </c>
      <c r="M50" s="708">
        <v>100</v>
      </c>
      <c r="N50" s="709">
        <v>100</v>
      </c>
      <c r="O50" s="709">
        <v>100</v>
      </c>
      <c r="P50" s="702"/>
    </row>
    <row r="51" spans="1:16" s="15" customFormat="1" ht="33" customHeight="1" x14ac:dyDescent="0.2">
      <c r="A51" s="792"/>
      <c r="B51" s="808"/>
      <c r="C51" s="6" t="s">
        <v>125</v>
      </c>
      <c r="D51" s="749">
        <v>100</v>
      </c>
      <c r="E51" s="708">
        <v>100</v>
      </c>
      <c r="F51" s="708">
        <v>100</v>
      </c>
      <c r="G51" s="708">
        <v>100</v>
      </c>
      <c r="H51" s="708">
        <v>100</v>
      </c>
      <c r="I51" s="708">
        <v>100</v>
      </c>
      <c r="J51" s="708">
        <v>100</v>
      </c>
      <c r="K51" s="708">
        <v>100</v>
      </c>
      <c r="L51" s="708">
        <v>100</v>
      </c>
      <c r="M51" s="708">
        <v>100</v>
      </c>
      <c r="N51" s="709">
        <v>100</v>
      </c>
      <c r="O51" s="709">
        <v>100</v>
      </c>
      <c r="P51" s="702"/>
    </row>
    <row r="52" spans="1:16" s="15" customFormat="1" ht="49.5" customHeight="1" x14ac:dyDescent="0.2">
      <c r="A52" s="792" t="s">
        <v>126</v>
      </c>
      <c r="B52" s="791" t="s">
        <v>127</v>
      </c>
      <c r="C52" s="6" t="s">
        <v>128</v>
      </c>
      <c r="D52" s="708">
        <v>150</v>
      </c>
      <c r="E52" s="708">
        <v>170</v>
      </c>
      <c r="F52" s="703">
        <v>170</v>
      </c>
      <c r="G52" s="749">
        <v>170</v>
      </c>
      <c r="H52" s="703">
        <v>170</v>
      </c>
      <c r="I52" s="703">
        <v>170</v>
      </c>
      <c r="J52" s="703">
        <v>170</v>
      </c>
      <c r="K52" s="703">
        <v>170</v>
      </c>
      <c r="L52" s="703">
        <v>170</v>
      </c>
      <c r="M52" s="703">
        <v>170</v>
      </c>
      <c r="N52" s="750">
        <v>170</v>
      </c>
      <c r="O52" s="750">
        <v>170</v>
      </c>
      <c r="P52" s="702"/>
    </row>
    <row r="53" spans="1:16" s="15" customFormat="1" ht="18.75" customHeight="1" x14ac:dyDescent="0.2">
      <c r="A53" s="792"/>
      <c r="B53" s="791"/>
      <c r="C53" s="6" t="s">
        <v>118</v>
      </c>
      <c r="D53" s="749">
        <v>150</v>
      </c>
      <c r="E53" s="708">
        <v>170</v>
      </c>
      <c r="F53" s="708">
        <v>170</v>
      </c>
      <c r="G53" s="708">
        <v>170</v>
      </c>
      <c r="H53" s="708">
        <v>170</v>
      </c>
      <c r="I53" s="708">
        <v>170</v>
      </c>
      <c r="J53" s="703">
        <v>170</v>
      </c>
      <c r="K53" s="708">
        <v>170</v>
      </c>
      <c r="L53" s="708">
        <v>170</v>
      </c>
      <c r="M53" s="703">
        <v>170</v>
      </c>
      <c r="N53" s="750">
        <v>170</v>
      </c>
      <c r="O53" s="709">
        <v>170</v>
      </c>
      <c r="P53" s="702"/>
    </row>
    <row r="54" spans="1:16" s="15" customFormat="1" ht="54.75" customHeight="1" x14ac:dyDescent="0.2">
      <c r="A54" s="792"/>
      <c r="B54" s="791"/>
      <c r="C54" s="123" t="s">
        <v>129</v>
      </c>
      <c r="D54" s="703">
        <v>100</v>
      </c>
      <c r="E54" s="703">
        <v>130</v>
      </c>
      <c r="F54" s="703">
        <v>130</v>
      </c>
      <c r="G54" s="703">
        <v>130</v>
      </c>
      <c r="H54" s="703">
        <v>130</v>
      </c>
      <c r="I54" s="703">
        <v>130</v>
      </c>
      <c r="J54" s="703">
        <v>130</v>
      </c>
      <c r="K54" s="708">
        <v>130</v>
      </c>
      <c r="L54" s="708">
        <v>130</v>
      </c>
      <c r="M54" s="703">
        <v>130</v>
      </c>
      <c r="N54" s="750">
        <v>130</v>
      </c>
      <c r="O54" s="709">
        <v>130</v>
      </c>
      <c r="P54" s="754"/>
    </row>
    <row r="55" spans="1:16" s="15" customFormat="1" ht="50.25" customHeight="1" x14ac:dyDescent="0.2">
      <c r="A55" s="792" t="s">
        <v>130</v>
      </c>
      <c r="B55" s="791" t="s">
        <v>131</v>
      </c>
      <c r="C55" s="6" t="s">
        <v>132</v>
      </c>
      <c r="D55" s="703">
        <v>100</v>
      </c>
      <c r="E55" s="703">
        <v>100</v>
      </c>
      <c r="F55" s="703">
        <v>100</v>
      </c>
      <c r="G55" s="703">
        <v>100</v>
      </c>
      <c r="H55" s="703">
        <v>100</v>
      </c>
      <c r="I55" s="703">
        <v>100</v>
      </c>
      <c r="J55" s="703">
        <v>100</v>
      </c>
      <c r="K55" s="703">
        <v>100</v>
      </c>
      <c r="L55" s="703">
        <v>100</v>
      </c>
      <c r="M55" s="703">
        <v>100</v>
      </c>
      <c r="N55" s="701">
        <v>100</v>
      </c>
      <c r="O55" s="701">
        <v>100</v>
      </c>
      <c r="P55" s="702"/>
    </row>
    <row r="56" spans="1:16" s="15" customFormat="1" ht="82.5" customHeight="1" x14ac:dyDescent="0.2">
      <c r="A56" s="792"/>
      <c r="B56" s="791"/>
      <c r="C56" s="6" t="s">
        <v>133</v>
      </c>
      <c r="D56" s="703">
        <v>100</v>
      </c>
      <c r="E56" s="703">
        <v>100</v>
      </c>
      <c r="F56" s="703">
        <v>100</v>
      </c>
      <c r="G56" s="703">
        <v>100</v>
      </c>
      <c r="H56" s="703">
        <v>100</v>
      </c>
      <c r="I56" s="703">
        <v>100</v>
      </c>
      <c r="J56" s="703">
        <v>100</v>
      </c>
      <c r="K56" s="703">
        <v>100</v>
      </c>
      <c r="L56" s="703">
        <v>100</v>
      </c>
      <c r="M56" s="703">
        <v>100</v>
      </c>
      <c r="N56" s="701">
        <v>100</v>
      </c>
      <c r="O56" s="701">
        <v>100</v>
      </c>
      <c r="P56" s="702"/>
    </row>
    <row r="57" spans="1:16" s="15" customFormat="1" ht="60" customHeight="1" x14ac:dyDescent="0.2">
      <c r="A57" s="792"/>
      <c r="B57" s="791"/>
      <c r="C57" s="6" t="s">
        <v>134</v>
      </c>
      <c r="D57" s="703">
        <v>100</v>
      </c>
      <c r="E57" s="703">
        <v>100</v>
      </c>
      <c r="F57" s="703">
        <v>100</v>
      </c>
      <c r="G57" s="703">
        <v>100</v>
      </c>
      <c r="H57" s="703">
        <v>100</v>
      </c>
      <c r="I57" s="703">
        <v>100</v>
      </c>
      <c r="J57" s="703">
        <v>100</v>
      </c>
      <c r="K57" s="703">
        <v>100</v>
      </c>
      <c r="L57" s="703">
        <v>100</v>
      </c>
      <c r="M57" s="703">
        <v>100</v>
      </c>
      <c r="N57" s="701">
        <v>100</v>
      </c>
      <c r="O57" s="701">
        <v>100</v>
      </c>
      <c r="P57" s="702"/>
    </row>
    <row r="58" spans="1:16" s="93" customFormat="1" ht="32.25" customHeight="1" x14ac:dyDescent="0.2">
      <c r="A58" s="112" t="s">
        <v>135</v>
      </c>
      <c r="B58" s="141" t="s">
        <v>136</v>
      </c>
      <c r="C58" s="141" t="s">
        <v>136</v>
      </c>
      <c r="D58" s="766">
        <v>152</v>
      </c>
      <c r="E58" s="766">
        <v>152</v>
      </c>
      <c r="F58" s="766">
        <v>152</v>
      </c>
      <c r="G58" s="766">
        <v>152</v>
      </c>
      <c r="H58" s="766">
        <v>152</v>
      </c>
      <c r="I58" s="766">
        <v>152</v>
      </c>
      <c r="J58" s="766">
        <v>152</v>
      </c>
      <c r="K58" s="766">
        <v>152</v>
      </c>
      <c r="L58" s="766">
        <v>152</v>
      </c>
      <c r="M58" s="766">
        <v>152</v>
      </c>
      <c r="N58" s="766">
        <v>152</v>
      </c>
      <c r="O58" s="766">
        <v>152</v>
      </c>
      <c r="P58" s="768"/>
    </row>
    <row r="59" spans="1:16" s="93" customFormat="1" ht="63.75" customHeight="1" x14ac:dyDescent="0.2">
      <c r="A59" s="793" t="s">
        <v>137</v>
      </c>
      <c r="B59" s="812" t="s">
        <v>138</v>
      </c>
      <c r="C59" s="769" t="s">
        <v>139</v>
      </c>
      <c r="D59" s="770">
        <v>152</v>
      </c>
      <c r="E59" s="770">
        <v>183</v>
      </c>
      <c r="F59" s="770">
        <v>182</v>
      </c>
      <c r="G59" s="770">
        <v>182</v>
      </c>
      <c r="H59" s="770">
        <v>182</v>
      </c>
      <c r="I59" s="770">
        <v>182</v>
      </c>
      <c r="J59" s="770">
        <v>182</v>
      </c>
      <c r="K59" s="770">
        <v>182</v>
      </c>
      <c r="L59" s="770">
        <v>182</v>
      </c>
      <c r="M59" s="770">
        <v>182</v>
      </c>
      <c r="N59" s="770">
        <v>182</v>
      </c>
      <c r="O59" s="770">
        <v>182</v>
      </c>
      <c r="P59" s="768"/>
    </row>
    <row r="60" spans="1:16" s="93" customFormat="1" ht="33" customHeight="1" x14ac:dyDescent="0.2">
      <c r="A60" s="793"/>
      <c r="B60" s="812"/>
      <c r="C60" s="141" t="s">
        <v>140</v>
      </c>
      <c r="D60" s="770">
        <v>152</v>
      </c>
      <c r="E60" s="770">
        <v>182</v>
      </c>
      <c r="F60" s="770">
        <v>182</v>
      </c>
      <c r="G60" s="770">
        <v>182</v>
      </c>
      <c r="H60" s="770">
        <v>182</v>
      </c>
      <c r="I60" s="770">
        <v>182</v>
      </c>
      <c r="J60" s="770">
        <v>182</v>
      </c>
      <c r="K60" s="770">
        <v>182</v>
      </c>
      <c r="L60" s="770">
        <v>182</v>
      </c>
      <c r="M60" s="770">
        <v>182</v>
      </c>
      <c r="N60" s="770">
        <v>182</v>
      </c>
      <c r="O60" s="770">
        <v>182</v>
      </c>
      <c r="P60" s="768"/>
    </row>
    <row r="61" spans="1:16" s="93" customFormat="1" ht="45.75" customHeight="1" x14ac:dyDescent="0.2">
      <c r="A61" s="793"/>
      <c r="B61" s="812"/>
      <c r="C61" s="141" t="s">
        <v>119</v>
      </c>
      <c r="D61" s="770">
        <v>152</v>
      </c>
      <c r="E61" s="770">
        <v>182</v>
      </c>
      <c r="F61" s="770">
        <v>182</v>
      </c>
      <c r="G61" s="770">
        <v>182</v>
      </c>
      <c r="H61" s="770">
        <v>182</v>
      </c>
      <c r="I61" s="770">
        <v>183</v>
      </c>
      <c r="J61" s="770">
        <v>182</v>
      </c>
      <c r="K61" s="770">
        <v>182</v>
      </c>
      <c r="L61" s="770">
        <v>182</v>
      </c>
      <c r="M61" s="770">
        <v>182</v>
      </c>
      <c r="N61" s="770">
        <v>182</v>
      </c>
      <c r="O61" s="770">
        <v>182</v>
      </c>
      <c r="P61" s="768"/>
    </row>
    <row r="62" spans="1:16" s="93" customFormat="1" ht="48" customHeight="1" x14ac:dyDescent="0.2">
      <c r="A62" s="771" t="s">
        <v>141</v>
      </c>
      <c r="B62" s="141" t="s">
        <v>142</v>
      </c>
      <c r="C62" s="141" t="s">
        <v>142</v>
      </c>
      <c r="D62" s="766">
        <v>158</v>
      </c>
      <c r="E62" s="766">
        <v>188</v>
      </c>
      <c r="F62" s="766">
        <v>188</v>
      </c>
      <c r="G62" s="766">
        <v>188</v>
      </c>
      <c r="H62" s="766">
        <v>188</v>
      </c>
      <c r="I62" s="766">
        <v>188</v>
      </c>
      <c r="J62" s="766">
        <v>188</v>
      </c>
      <c r="K62" s="766">
        <v>182</v>
      </c>
      <c r="L62" s="766">
        <v>182</v>
      </c>
      <c r="M62" s="766">
        <v>182</v>
      </c>
      <c r="N62" s="766">
        <v>182</v>
      </c>
      <c r="O62" s="772">
        <v>182</v>
      </c>
      <c r="P62" s="768"/>
    </row>
    <row r="63" spans="1:16" s="15" customFormat="1" ht="45.75" customHeight="1" x14ac:dyDescent="0.2">
      <c r="A63" s="581" t="s">
        <v>143</v>
      </c>
      <c r="B63" s="123" t="s">
        <v>144</v>
      </c>
      <c r="C63" s="123" t="s">
        <v>144</v>
      </c>
      <c r="D63" s="703">
        <v>150</v>
      </c>
      <c r="E63" s="703">
        <v>170</v>
      </c>
      <c r="F63" s="703">
        <v>170</v>
      </c>
      <c r="G63" s="703">
        <v>170</v>
      </c>
      <c r="H63" s="703">
        <v>170</v>
      </c>
      <c r="I63" s="703">
        <v>170</v>
      </c>
      <c r="J63" s="703">
        <v>170</v>
      </c>
      <c r="K63" s="703">
        <v>170</v>
      </c>
      <c r="L63" s="703">
        <v>170</v>
      </c>
      <c r="M63" s="703">
        <v>170</v>
      </c>
      <c r="N63" s="701">
        <v>170</v>
      </c>
      <c r="O63" s="701">
        <v>170</v>
      </c>
      <c r="P63" s="702"/>
    </row>
    <row r="64" spans="1:16" s="15" customFormat="1" ht="45.75" customHeight="1" x14ac:dyDescent="0.2">
      <c r="A64" s="806" t="s">
        <v>772</v>
      </c>
      <c r="B64" s="807" t="s">
        <v>771</v>
      </c>
      <c r="C64" s="144" t="s">
        <v>770</v>
      </c>
      <c r="D64" s="749">
        <v>50</v>
      </c>
      <c r="E64" s="749">
        <v>50</v>
      </c>
      <c r="F64" s="749">
        <v>50</v>
      </c>
      <c r="G64" s="749">
        <v>50</v>
      </c>
      <c r="H64" s="749">
        <v>50</v>
      </c>
      <c r="I64" s="749">
        <v>50</v>
      </c>
      <c r="J64" s="749">
        <v>50</v>
      </c>
      <c r="K64" s="749">
        <v>50</v>
      </c>
      <c r="L64" s="749">
        <v>50</v>
      </c>
      <c r="M64" s="749">
        <v>50</v>
      </c>
      <c r="N64" s="749">
        <v>50</v>
      </c>
      <c r="O64" s="749">
        <v>50</v>
      </c>
      <c r="P64" s="702"/>
    </row>
    <row r="65" spans="1:16" s="15" customFormat="1" ht="30" x14ac:dyDescent="0.2">
      <c r="A65" s="806"/>
      <c r="B65" s="807"/>
      <c r="C65" s="426" t="s">
        <v>769</v>
      </c>
      <c r="D65" s="749">
        <v>50</v>
      </c>
      <c r="E65" s="749">
        <v>50</v>
      </c>
      <c r="F65" s="749">
        <v>50</v>
      </c>
      <c r="G65" s="749">
        <v>50</v>
      </c>
      <c r="H65" s="749">
        <v>50</v>
      </c>
      <c r="I65" s="749">
        <v>50</v>
      </c>
      <c r="J65" s="749">
        <v>50</v>
      </c>
      <c r="K65" s="749">
        <v>50</v>
      </c>
      <c r="L65" s="749">
        <v>50</v>
      </c>
      <c r="M65" s="749">
        <v>50</v>
      </c>
      <c r="N65" s="749">
        <v>50</v>
      </c>
      <c r="O65" s="749">
        <v>50</v>
      </c>
      <c r="P65" s="702"/>
    </row>
    <row r="66" spans="1:16" s="15" customFormat="1" ht="30" x14ac:dyDescent="0.25">
      <c r="A66" s="807"/>
      <c r="B66" s="807"/>
      <c r="C66" s="746" t="s">
        <v>768</v>
      </c>
      <c r="D66" s="749">
        <v>50</v>
      </c>
      <c r="E66" s="749">
        <v>50</v>
      </c>
      <c r="F66" s="749">
        <v>50</v>
      </c>
      <c r="G66" s="749">
        <v>50</v>
      </c>
      <c r="H66" s="749">
        <v>50</v>
      </c>
      <c r="I66" s="749">
        <v>50</v>
      </c>
      <c r="J66" s="749">
        <v>50</v>
      </c>
      <c r="K66" s="749">
        <v>50</v>
      </c>
      <c r="L66" s="749">
        <v>50</v>
      </c>
      <c r="M66" s="749">
        <v>50</v>
      </c>
      <c r="N66" s="749">
        <v>50</v>
      </c>
      <c r="O66" s="749">
        <v>50</v>
      </c>
      <c r="P66" s="702"/>
    </row>
    <row r="67" spans="1:16" s="15" customFormat="1" ht="15" x14ac:dyDescent="0.2">
      <c r="A67" s="787" t="s">
        <v>712</v>
      </c>
      <c r="B67" s="801" t="s">
        <v>711</v>
      </c>
      <c r="C67" s="144" t="s">
        <v>710</v>
      </c>
      <c r="D67" s="703">
        <v>40</v>
      </c>
      <c r="E67" s="703">
        <v>40</v>
      </c>
      <c r="F67" s="703">
        <v>40</v>
      </c>
      <c r="G67" s="703">
        <v>40</v>
      </c>
      <c r="H67" s="703">
        <v>40</v>
      </c>
      <c r="I67" s="703">
        <v>40</v>
      </c>
      <c r="J67" s="703">
        <v>40</v>
      </c>
      <c r="K67" s="703">
        <v>40</v>
      </c>
      <c r="L67" s="703">
        <v>40</v>
      </c>
      <c r="M67" s="703">
        <v>40</v>
      </c>
      <c r="N67" s="703">
        <v>40</v>
      </c>
      <c r="O67" s="703">
        <v>40</v>
      </c>
      <c r="P67" s="702"/>
    </row>
    <row r="68" spans="1:16" s="15" customFormat="1" ht="30" x14ac:dyDescent="0.2">
      <c r="A68" s="787"/>
      <c r="B68" s="801"/>
      <c r="C68" s="144" t="s">
        <v>709</v>
      </c>
      <c r="D68" s="703">
        <v>35</v>
      </c>
      <c r="E68" s="703">
        <v>35</v>
      </c>
      <c r="F68" s="703">
        <v>35</v>
      </c>
      <c r="G68" s="703">
        <v>35</v>
      </c>
      <c r="H68" s="703">
        <v>35</v>
      </c>
      <c r="I68" s="703">
        <v>35</v>
      </c>
      <c r="J68" s="703">
        <v>35</v>
      </c>
      <c r="K68" s="703">
        <v>35</v>
      </c>
      <c r="L68" s="703">
        <v>35</v>
      </c>
      <c r="M68" s="703">
        <v>35</v>
      </c>
      <c r="N68" s="703">
        <v>35</v>
      </c>
      <c r="O68" s="703">
        <v>35</v>
      </c>
      <c r="P68" s="702"/>
    </row>
    <row r="69" spans="1:16" s="15" customFormat="1" ht="15" x14ac:dyDescent="0.2">
      <c r="A69" s="787"/>
      <c r="B69" s="801"/>
      <c r="C69" s="144" t="s">
        <v>766</v>
      </c>
      <c r="D69" s="749">
        <v>25</v>
      </c>
      <c r="E69" s="749">
        <v>25</v>
      </c>
      <c r="F69" s="749">
        <v>25</v>
      </c>
      <c r="G69" s="749">
        <v>25</v>
      </c>
      <c r="H69" s="749">
        <v>25</v>
      </c>
      <c r="I69" s="749">
        <v>25</v>
      </c>
      <c r="J69" s="749">
        <v>25</v>
      </c>
      <c r="K69" s="749">
        <v>25</v>
      </c>
      <c r="L69" s="749">
        <v>25</v>
      </c>
      <c r="M69" s="749">
        <v>25</v>
      </c>
      <c r="N69" s="749">
        <v>25</v>
      </c>
      <c r="O69" s="749">
        <v>25</v>
      </c>
      <c r="P69" s="702"/>
    </row>
    <row r="70" spans="1:16" s="15" customFormat="1" ht="30" x14ac:dyDescent="0.2">
      <c r="A70" s="787"/>
      <c r="B70" s="801"/>
      <c r="C70" s="144" t="s">
        <v>765</v>
      </c>
      <c r="D70" s="749">
        <v>25</v>
      </c>
      <c r="E70" s="749">
        <v>25</v>
      </c>
      <c r="F70" s="749">
        <v>25</v>
      </c>
      <c r="G70" s="749">
        <v>25</v>
      </c>
      <c r="H70" s="749">
        <v>25</v>
      </c>
      <c r="I70" s="749">
        <v>25</v>
      </c>
      <c r="J70" s="749">
        <v>25</v>
      </c>
      <c r="K70" s="749">
        <v>25</v>
      </c>
      <c r="L70" s="749">
        <v>25</v>
      </c>
      <c r="M70" s="749">
        <v>25</v>
      </c>
      <c r="N70" s="749">
        <v>25</v>
      </c>
      <c r="O70" s="749">
        <v>25</v>
      </c>
      <c r="P70" s="702"/>
    </row>
    <row r="71" spans="1:16" s="15" customFormat="1" ht="15" customHeight="1" x14ac:dyDescent="0.2">
      <c r="A71" s="802" t="s">
        <v>145</v>
      </c>
      <c r="B71" s="791" t="s">
        <v>146</v>
      </c>
      <c r="C71" s="123" t="s">
        <v>87</v>
      </c>
      <c r="D71" s="703">
        <v>150</v>
      </c>
      <c r="E71" s="703">
        <v>150</v>
      </c>
      <c r="F71" s="703">
        <v>150</v>
      </c>
      <c r="G71" s="703">
        <v>150</v>
      </c>
      <c r="H71" s="703">
        <v>150</v>
      </c>
      <c r="I71" s="703">
        <v>150</v>
      </c>
      <c r="J71" s="703">
        <v>150</v>
      </c>
      <c r="K71" s="703">
        <v>150</v>
      </c>
      <c r="L71" s="703">
        <v>150</v>
      </c>
      <c r="M71" s="703">
        <v>150</v>
      </c>
      <c r="N71" s="701">
        <v>150</v>
      </c>
      <c r="O71" s="701">
        <v>150</v>
      </c>
      <c r="P71" s="703">
        <v>20</v>
      </c>
    </row>
    <row r="72" spans="1:16" s="15" customFormat="1" ht="15" customHeight="1" x14ac:dyDescent="0.2">
      <c r="A72" s="802"/>
      <c r="B72" s="791"/>
      <c r="C72" s="123" t="s">
        <v>88</v>
      </c>
      <c r="D72" s="703">
        <v>50</v>
      </c>
      <c r="E72" s="703">
        <v>50</v>
      </c>
      <c r="F72" s="703">
        <v>50</v>
      </c>
      <c r="G72" s="703">
        <v>50</v>
      </c>
      <c r="H72" s="703">
        <v>50</v>
      </c>
      <c r="I72" s="703">
        <v>50</v>
      </c>
      <c r="J72" s="703">
        <v>50</v>
      </c>
      <c r="K72" s="703">
        <v>50</v>
      </c>
      <c r="L72" s="703">
        <v>50</v>
      </c>
      <c r="M72" s="703">
        <v>50</v>
      </c>
      <c r="N72" s="701">
        <v>50</v>
      </c>
      <c r="O72" s="701">
        <v>50</v>
      </c>
      <c r="P72" s="702"/>
    </row>
    <row r="73" spans="1:16" s="15" customFormat="1" ht="20.25" customHeight="1" x14ac:dyDescent="0.2">
      <c r="A73" s="802"/>
      <c r="B73" s="791"/>
      <c r="C73" s="123" t="s">
        <v>89</v>
      </c>
      <c r="D73" s="703">
        <v>50</v>
      </c>
      <c r="E73" s="703">
        <v>50</v>
      </c>
      <c r="F73" s="703">
        <v>50</v>
      </c>
      <c r="G73" s="703">
        <v>50</v>
      </c>
      <c r="H73" s="703">
        <v>50</v>
      </c>
      <c r="I73" s="703">
        <v>50</v>
      </c>
      <c r="J73" s="703">
        <v>50</v>
      </c>
      <c r="K73" s="703">
        <v>50</v>
      </c>
      <c r="L73" s="703">
        <v>50</v>
      </c>
      <c r="M73" s="703">
        <v>50</v>
      </c>
      <c r="N73" s="701">
        <v>50</v>
      </c>
      <c r="O73" s="701">
        <v>50</v>
      </c>
      <c r="P73" s="702"/>
    </row>
    <row r="74" spans="1:16" s="15" customFormat="1" ht="18.75" customHeight="1" x14ac:dyDescent="0.2">
      <c r="A74" s="802"/>
      <c r="B74" s="791"/>
      <c r="C74" s="123" t="s">
        <v>90</v>
      </c>
      <c r="D74" s="703">
        <v>50</v>
      </c>
      <c r="E74" s="703">
        <v>50</v>
      </c>
      <c r="F74" s="703">
        <v>50</v>
      </c>
      <c r="G74" s="703">
        <v>50</v>
      </c>
      <c r="H74" s="703">
        <v>50</v>
      </c>
      <c r="I74" s="703">
        <v>50</v>
      </c>
      <c r="J74" s="703">
        <v>50</v>
      </c>
      <c r="K74" s="703">
        <v>50</v>
      </c>
      <c r="L74" s="703">
        <v>50</v>
      </c>
      <c r="M74" s="703">
        <v>50</v>
      </c>
      <c r="N74" s="701">
        <v>50</v>
      </c>
      <c r="O74" s="701">
        <v>50</v>
      </c>
      <c r="P74" s="702"/>
    </row>
    <row r="75" spans="1:16" s="15" customFormat="1" ht="19.5" customHeight="1" x14ac:dyDescent="0.2">
      <c r="A75" s="802" t="s">
        <v>147</v>
      </c>
      <c r="B75" s="791" t="s">
        <v>148</v>
      </c>
      <c r="C75" s="123" t="s">
        <v>93</v>
      </c>
      <c r="D75" s="704">
        <v>200</v>
      </c>
      <c r="E75" s="704">
        <v>230</v>
      </c>
      <c r="F75" s="704">
        <v>230</v>
      </c>
      <c r="G75" s="704">
        <v>230</v>
      </c>
      <c r="H75" s="704">
        <v>230</v>
      </c>
      <c r="I75" s="704">
        <v>230</v>
      </c>
      <c r="J75" s="704">
        <v>230</v>
      </c>
      <c r="K75" s="704">
        <v>230</v>
      </c>
      <c r="L75" s="704">
        <v>230</v>
      </c>
      <c r="M75" s="704">
        <v>230</v>
      </c>
      <c r="N75" s="704">
        <v>230</v>
      </c>
      <c r="O75" s="704">
        <v>230</v>
      </c>
      <c r="P75" s="702"/>
    </row>
    <row r="76" spans="1:16" s="15" customFormat="1" ht="33" customHeight="1" x14ac:dyDescent="0.2">
      <c r="A76" s="802"/>
      <c r="B76" s="791"/>
      <c r="C76" s="123" t="s">
        <v>97</v>
      </c>
      <c r="D76" s="704">
        <v>150</v>
      </c>
      <c r="E76" s="704">
        <v>150</v>
      </c>
      <c r="F76" s="704">
        <v>150</v>
      </c>
      <c r="G76" s="704">
        <v>150</v>
      </c>
      <c r="H76" s="704">
        <v>150</v>
      </c>
      <c r="I76" s="704">
        <v>150</v>
      </c>
      <c r="J76" s="704">
        <v>150</v>
      </c>
      <c r="K76" s="704">
        <v>150</v>
      </c>
      <c r="L76" s="704">
        <v>150</v>
      </c>
      <c r="M76" s="704">
        <v>150</v>
      </c>
      <c r="N76" s="706">
        <v>150</v>
      </c>
      <c r="O76" s="706">
        <v>150</v>
      </c>
      <c r="P76" s="702"/>
    </row>
    <row r="77" spans="1:16" s="15" customFormat="1" ht="15" x14ac:dyDescent="0.2">
      <c r="A77" s="802"/>
      <c r="B77" s="791"/>
      <c r="C77" s="123" t="s">
        <v>834</v>
      </c>
      <c r="D77" s="704"/>
      <c r="E77" s="704">
        <v>1</v>
      </c>
      <c r="F77" s="704"/>
      <c r="G77" s="704">
        <v>1</v>
      </c>
      <c r="H77" s="704">
        <v>1</v>
      </c>
      <c r="I77" s="704"/>
      <c r="J77" s="704">
        <v>1</v>
      </c>
      <c r="K77" s="704"/>
      <c r="L77" s="704">
        <v>1</v>
      </c>
      <c r="M77" s="704"/>
      <c r="N77" s="706">
        <v>1</v>
      </c>
      <c r="O77" s="706"/>
      <c r="P77" s="702"/>
    </row>
    <row r="78" spans="1:16" s="15" customFormat="1" ht="17.25" customHeight="1" x14ac:dyDescent="0.2">
      <c r="A78" s="802"/>
      <c r="B78" s="791"/>
      <c r="C78" s="123" t="s">
        <v>94</v>
      </c>
      <c r="D78" s="704">
        <v>200</v>
      </c>
      <c r="E78" s="704">
        <v>230</v>
      </c>
      <c r="F78" s="704">
        <v>230</v>
      </c>
      <c r="G78" s="704">
        <v>230</v>
      </c>
      <c r="H78" s="704">
        <v>231</v>
      </c>
      <c r="I78" s="704">
        <v>230</v>
      </c>
      <c r="J78" s="704">
        <v>230</v>
      </c>
      <c r="K78" s="706">
        <v>230</v>
      </c>
      <c r="L78" s="706">
        <v>230</v>
      </c>
      <c r="M78" s="706">
        <v>230</v>
      </c>
      <c r="N78" s="706">
        <v>230</v>
      </c>
      <c r="O78" s="706">
        <v>230</v>
      </c>
      <c r="P78" s="702"/>
    </row>
    <row r="79" spans="1:16" s="15" customFormat="1" ht="18" customHeight="1" x14ac:dyDescent="0.2">
      <c r="A79" s="802"/>
      <c r="B79" s="791"/>
      <c r="C79" s="123" t="s">
        <v>108</v>
      </c>
      <c r="D79" s="704">
        <v>200</v>
      </c>
      <c r="E79" s="704">
        <v>230</v>
      </c>
      <c r="F79" s="704">
        <v>230</v>
      </c>
      <c r="G79" s="704">
        <v>230</v>
      </c>
      <c r="H79" s="704">
        <v>231</v>
      </c>
      <c r="I79" s="704">
        <v>230</v>
      </c>
      <c r="J79" s="704">
        <v>230</v>
      </c>
      <c r="K79" s="704">
        <v>230</v>
      </c>
      <c r="L79" s="704">
        <v>230</v>
      </c>
      <c r="M79" s="704">
        <v>230</v>
      </c>
      <c r="N79" s="706">
        <v>230</v>
      </c>
      <c r="O79" s="706">
        <v>230</v>
      </c>
      <c r="P79" s="702"/>
    </row>
    <row r="80" spans="1:16" s="15" customFormat="1" ht="19.5" customHeight="1" x14ac:dyDescent="0.2">
      <c r="A80" s="802"/>
      <c r="B80" s="791"/>
      <c r="C80" s="123" t="s">
        <v>96</v>
      </c>
      <c r="D80" s="704">
        <v>250</v>
      </c>
      <c r="E80" s="704">
        <v>270</v>
      </c>
      <c r="F80" s="704">
        <v>270</v>
      </c>
      <c r="G80" s="704">
        <v>270</v>
      </c>
      <c r="H80" s="706">
        <v>270</v>
      </c>
      <c r="I80" s="706">
        <v>270</v>
      </c>
      <c r="J80" s="706">
        <v>270</v>
      </c>
      <c r="K80" s="706">
        <v>270</v>
      </c>
      <c r="L80" s="706">
        <v>270</v>
      </c>
      <c r="M80" s="706">
        <v>270</v>
      </c>
      <c r="N80" s="706">
        <v>270</v>
      </c>
      <c r="O80" s="706">
        <v>270</v>
      </c>
      <c r="P80" s="702"/>
    </row>
    <row r="81" spans="1:17" s="15" customFormat="1" ht="15" x14ac:dyDescent="0.2">
      <c r="A81" s="787" t="s">
        <v>149</v>
      </c>
      <c r="B81" s="782" t="s">
        <v>1004</v>
      </c>
      <c r="C81" s="123" t="s">
        <v>151</v>
      </c>
      <c r="D81" s="703">
        <v>100</v>
      </c>
      <c r="E81" s="703">
        <v>130</v>
      </c>
      <c r="F81" s="703">
        <v>130</v>
      </c>
      <c r="G81" s="703">
        <v>130</v>
      </c>
      <c r="H81" s="703">
        <v>130</v>
      </c>
      <c r="I81" s="703">
        <v>130</v>
      </c>
      <c r="J81" s="703">
        <v>130</v>
      </c>
      <c r="K81" s="703">
        <v>130</v>
      </c>
      <c r="L81" s="703">
        <v>130</v>
      </c>
      <c r="M81" s="703">
        <v>130</v>
      </c>
      <c r="N81" s="701">
        <v>130</v>
      </c>
      <c r="O81" s="701">
        <v>130</v>
      </c>
      <c r="P81" s="702"/>
    </row>
    <row r="82" spans="1:17" ht="60" x14ac:dyDescent="0.2">
      <c r="A82" s="787"/>
      <c r="B82" s="782"/>
      <c r="C82" s="144" t="s">
        <v>1005</v>
      </c>
      <c r="D82" s="703">
        <v>200</v>
      </c>
      <c r="E82" s="703">
        <v>200</v>
      </c>
      <c r="F82" s="703">
        <v>200</v>
      </c>
      <c r="G82" s="703">
        <v>200</v>
      </c>
      <c r="H82" s="703">
        <v>200</v>
      </c>
      <c r="I82" s="703">
        <v>200</v>
      </c>
      <c r="J82" s="703">
        <v>200</v>
      </c>
      <c r="K82" s="703">
        <v>200</v>
      </c>
      <c r="L82" s="703">
        <v>200</v>
      </c>
      <c r="M82" s="703">
        <v>200</v>
      </c>
      <c r="N82" s="703">
        <v>200</v>
      </c>
      <c r="O82" s="703">
        <v>200</v>
      </c>
      <c r="P82" s="713"/>
    </row>
    <row r="83" spans="1:17" ht="33" customHeight="1" x14ac:dyDescent="0.2">
      <c r="A83" s="126" t="s">
        <v>932</v>
      </c>
      <c r="B83" s="123" t="s">
        <v>936</v>
      </c>
      <c r="C83" s="123"/>
      <c r="D83" s="703"/>
      <c r="E83" s="703"/>
      <c r="F83" s="703"/>
      <c r="G83" s="703"/>
      <c r="H83" s="703"/>
      <c r="I83" s="703"/>
      <c r="J83" s="703"/>
      <c r="K83" s="703"/>
      <c r="L83" s="703"/>
      <c r="M83" s="703"/>
      <c r="N83" s="703"/>
      <c r="O83" s="703"/>
      <c r="P83" s="703">
        <v>25</v>
      </c>
    </row>
    <row r="84" spans="1:17" ht="45" x14ac:dyDescent="0.2">
      <c r="A84" s="126" t="s">
        <v>933</v>
      </c>
      <c r="B84" s="123" t="s">
        <v>937</v>
      </c>
      <c r="C84" s="123"/>
      <c r="D84" s="703"/>
      <c r="E84" s="703"/>
      <c r="F84" s="703"/>
      <c r="G84" s="703"/>
      <c r="H84" s="703"/>
      <c r="I84" s="703"/>
      <c r="J84" s="703"/>
      <c r="K84" s="703"/>
      <c r="L84" s="703"/>
      <c r="M84" s="703"/>
      <c r="N84" s="703"/>
      <c r="O84" s="703"/>
      <c r="P84" s="703">
        <v>50</v>
      </c>
    </row>
    <row r="85" spans="1:17" ht="76.5" customHeight="1" x14ac:dyDescent="0.2">
      <c r="A85" s="126" t="s">
        <v>934</v>
      </c>
      <c r="B85" s="123" t="s">
        <v>938</v>
      </c>
      <c r="C85" s="123"/>
      <c r="D85" s="703"/>
      <c r="E85" s="703"/>
      <c r="F85" s="703"/>
      <c r="G85" s="703"/>
      <c r="H85" s="703"/>
      <c r="I85" s="703"/>
      <c r="J85" s="703"/>
      <c r="K85" s="703"/>
      <c r="L85" s="703"/>
      <c r="M85" s="703"/>
      <c r="N85" s="703"/>
      <c r="O85" s="703"/>
      <c r="P85" s="703">
        <v>25</v>
      </c>
    </row>
    <row r="86" spans="1:17" ht="45" x14ac:dyDescent="0.2">
      <c r="A86" s="126" t="s">
        <v>935</v>
      </c>
      <c r="B86" s="123" t="s">
        <v>939</v>
      </c>
      <c r="C86" s="144"/>
      <c r="D86" s="703"/>
      <c r="E86" s="703"/>
      <c r="F86" s="703"/>
      <c r="G86" s="703"/>
      <c r="H86" s="703"/>
      <c r="I86" s="703"/>
      <c r="J86" s="703"/>
      <c r="K86" s="703"/>
      <c r="L86" s="703"/>
      <c r="M86" s="703"/>
      <c r="N86" s="703"/>
      <c r="O86" s="703"/>
      <c r="P86" s="703">
        <v>50</v>
      </c>
    </row>
    <row r="87" spans="1:17" ht="28.5" customHeight="1" x14ac:dyDescent="0.2">
      <c r="A87" s="745" t="s">
        <v>3</v>
      </c>
      <c r="B87" s="804" t="s">
        <v>4</v>
      </c>
      <c r="C87" s="804"/>
      <c r="D87" s="700">
        <f>SUM(D88:D91)</f>
        <v>169</v>
      </c>
      <c r="E87" s="700">
        <f t="shared" ref="E87:P87" si="4">SUM(E88:E91)</f>
        <v>173.43</v>
      </c>
      <c r="F87" s="700">
        <f t="shared" si="4"/>
        <v>176.958415</v>
      </c>
      <c r="G87" s="700">
        <f t="shared" si="4"/>
        <v>182.5892308075</v>
      </c>
      <c r="H87" s="700">
        <f t="shared" si="4"/>
        <v>185.32659465520373</v>
      </c>
      <c r="I87" s="700">
        <f t="shared" si="4"/>
        <v>190.1748217387395</v>
      </c>
      <c r="J87" s="700">
        <f t="shared" si="4"/>
        <v>194.13840201915843</v>
      </c>
      <c r="K87" s="700">
        <f t="shared" si="4"/>
        <v>197.22200730093437</v>
      </c>
      <c r="L87" s="700">
        <f t="shared" si="4"/>
        <v>201.43049859662221</v>
      </c>
      <c r="M87" s="700">
        <f t="shared" si="4"/>
        <v>206.76893378978539</v>
      </c>
      <c r="N87" s="700">
        <f t="shared" si="4"/>
        <v>212.24257560827169</v>
      </c>
      <c r="O87" s="700">
        <f t="shared" si="4"/>
        <v>216.8568999204067</v>
      </c>
      <c r="P87" s="700">
        <f t="shared" si="4"/>
        <v>275</v>
      </c>
      <c r="Q87" s="1">
        <v>2</v>
      </c>
    </row>
    <row r="88" spans="1:17" s="15" customFormat="1" ht="45" x14ac:dyDescent="0.2">
      <c r="A88" s="126" t="s">
        <v>153</v>
      </c>
      <c r="B88" s="123" t="s">
        <v>154</v>
      </c>
      <c r="C88" s="123" t="s">
        <v>155</v>
      </c>
      <c r="D88" s="704">
        <v>32</v>
      </c>
      <c r="E88" s="704">
        <v>34.215000000000003</v>
      </c>
      <c r="F88" s="704">
        <v>35.479207500000001</v>
      </c>
      <c r="G88" s="704">
        <v>37.794615403750001</v>
      </c>
      <c r="H88" s="704">
        <v>38.163297327601875</v>
      </c>
      <c r="I88" s="704">
        <v>39.587410869369748</v>
      </c>
      <c r="J88" s="704">
        <v>41.069201009579224</v>
      </c>
      <c r="K88" s="704">
        <v>40.611003650467183</v>
      </c>
      <c r="L88" s="704">
        <v>42.2152492983111</v>
      </c>
      <c r="M88" s="704">
        <v>43.884466894892697</v>
      </c>
      <c r="N88" s="704">
        <v>45.621287804135854</v>
      </c>
      <c r="O88" s="704">
        <v>47.428449960203359</v>
      </c>
      <c r="P88" s="702"/>
    </row>
    <row r="89" spans="1:17" ht="30" x14ac:dyDescent="0.2">
      <c r="A89" s="147" t="s">
        <v>156</v>
      </c>
      <c r="B89" s="144" t="s">
        <v>157</v>
      </c>
      <c r="C89" s="144" t="s">
        <v>155</v>
      </c>
      <c r="D89" s="703">
        <v>31</v>
      </c>
      <c r="E89" s="703">
        <v>32.215000000000003</v>
      </c>
      <c r="F89" s="703">
        <v>33.479207500000001</v>
      </c>
      <c r="G89" s="703">
        <v>34.794615403750001</v>
      </c>
      <c r="H89" s="703">
        <v>36.163297327601875</v>
      </c>
      <c r="I89" s="703">
        <v>37.587410869369748</v>
      </c>
      <c r="J89" s="703">
        <v>39.069201009579224</v>
      </c>
      <c r="K89" s="703">
        <v>40.611003650467183</v>
      </c>
      <c r="L89" s="703">
        <v>42.2152492983111</v>
      </c>
      <c r="M89" s="703">
        <v>43.884466894892697</v>
      </c>
      <c r="N89" s="703">
        <v>45.621287804135854</v>
      </c>
      <c r="O89" s="703">
        <v>47.428449960203359</v>
      </c>
      <c r="P89" s="713"/>
    </row>
    <row r="90" spans="1:17" ht="45" x14ac:dyDescent="0.2">
      <c r="A90" s="147" t="s">
        <v>158</v>
      </c>
      <c r="B90" s="144" t="s">
        <v>159</v>
      </c>
      <c r="C90" s="144" t="s">
        <v>160</v>
      </c>
      <c r="D90" s="703">
        <v>106</v>
      </c>
      <c r="E90" s="703">
        <v>107</v>
      </c>
      <c r="F90" s="703">
        <v>108</v>
      </c>
      <c r="G90" s="703">
        <v>110</v>
      </c>
      <c r="H90" s="703">
        <v>111</v>
      </c>
      <c r="I90" s="703">
        <v>113</v>
      </c>
      <c r="J90" s="703">
        <v>114</v>
      </c>
      <c r="K90" s="703">
        <v>116</v>
      </c>
      <c r="L90" s="703">
        <v>117</v>
      </c>
      <c r="M90" s="703">
        <v>119</v>
      </c>
      <c r="N90" s="703">
        <v>121</v>
      </c>
      <c r="O90" s="703">
        <v>122</v>
      </c>
      <c r="P90" s="703">
        <v>175</v>
      </c>
    </row>
    <row r="91" spans="1:17" ht="60" x14ac:dyDescent="0.2">
      <c r="A91" s="147" t="s">
        <v>940</v>
      </c>
      <c r="B91" s="144" t="s">
        <v>941</v>
      </c>
      <c r="C91" s="144"/>
      <c r="D91" s="703"/>
      <c r="E91" s="703"/>
      <c r="F91" s="703"/>
      <c r="G91" s="703"/>
      <c r="H91" s="703"/>
      <c r="I91" s="703"/>
      <c r="J91" s="703"/>
      <c r="K91" s="703"/>
      <c r="L91" s="703"/>
      <c r="M91" s="703"/>
      <c r="N91" s="703"/>
      <c r="O91" s="703"/>
      <c r="P91" s="703">
        <v>100</v>
      </c>
    </row>
    <row r="92" spans="1:17" ht="30.75" customHeight="1" x14ac:dyDescent="0.2">
      <c r="A92" s="748" t="s">
        <v>22</v>
      </c>
      <c r="B92" s="780" t="s">
        <v>23</v>
      </c>
      <c r="C92" s="780"/>
      <c r="D92" s="714">
        <f>SUM(D93:D99)</f>
        <v>86</v>
      </c>
      <c r="E92" s="714">
        <f t="shared" ref="E92:P92" si="5">SUM(E93:E99)</f>
        <v>89.24</v>
      </c>
      <c r="F92" s="714">
        <f t="shared" si="5"/>
        <v>92.611219999999989</v>
      </c>
      <c r="G92" s="714">
        <f t="shared" si="5"/>
        <v>96.118974409999993</v>
      </c>
      <c r="H92" s="714">
        <f t="shared" si="5"/>
        <v>99.768792873604994</v>
      </c>
      <c r="I92" s="714">
        <f t="shared" si="5"/>
        <v>103.56642898498599</v>
      </c>
      <c r="J92" s="714">
        <f t="shared" si="5"/>
        <v>107.51786935887792</v>
      </c>
      <c r="K92" s="714">
        <f t="shared" si="5"/>
        <v>105.62934306791247</v>
      </c>
      <c r="L92" s="714">
        <f t="shared" si="5"/>
        <v>109.90733146216293</v>
      </c>
      <c r="M92" s="714">
        <f t="shared" si="5"/>
        <v>114.35857838638053</v>
      </c>
      <c r="N92" s="714">
        <f t="shared" si="5"/>
        <v>118.99010081102894</v>
      </c>
      <c r="O92" s="714">
        <f t="shared" si="5"/>
        <v>123.80919989387561</v>
      </c>
      <c r="P92" s="714">
        <f t="shared" si="5"/>
        <v>50</v>
      </c>
      <c r="Q92" s="1">
        <v>2</v>
      </c>
    </row>
    <row r="93" spans="1:17" ht="180" x14ac:dyDescent="0.2">
      <c r="A93" s="147" t="s">
        <v>161</v>
      </c>
      <c r="B93" s="144" t="s">
        <v>162</v>
      </c>
      <c r="C93" s="144" t="s">
        <v>1006</v>
      </c>
      <c r="D93" s="703"/>
      <c r="E93" s="703"/>
      <c r="F93" s="703"/>
      <c r="G93" s="703"/>
      <c r="H93" s="701"/>
      <c r="I93" s="701"/>
      <c r="J93" s="701"/>
      <c r="K93" s="701"/>
      <c r="L93" s="701"/>
      <c r="M93" s="701"/>
      <c r="N93" s="701"/>
      <c r="O93" s="701"/>
      <c r="P93" s="713"/>
    </row>
    <row r="94" spans="1:17" ht="60" x14ac:dyDescent="0.2">
      <c r="A94" s="147" t="s">
        <v>163</v>
      </c>
      <c r="B94" s="144" t="s">
        <v>164</v>
      </c>
      <c r="C94" s="144" t="s">
        <v>165</v>
      </c>
      <c r="D94" s="703"/>
      <c r="E94" s="703"/>
      <c r="F94" s="703"/>
      <c r="G94" s="703"/>
      <c r="H94" s="701"/>
      <c r="I94" s="701"/>
      <c r="J94" s="701"/>
      <c r="K94" s="701"/>
      <c r="L94" s="701"/>
      <c r="M94" s="701"/>
      <c r="N94" s="701"/>
      <c r="O94" s="701"/>
      <c r="P94" s="713"/>
    </row>
    <row r="95" spans="1:17" ht="75" x14ac:dyDescent="0.2">
      <c r="A95" s="147" t="s">
        <v>166</v>
      </c>
      <c r="B95" s="144" t="s">
        <v>167</v>
      </c>
      <c r="C95" s="144" t="s">
        <v>168</v>
      </c>
      <c r="D95" s="703">
        <v>20</v>
      </c>
      <c r="E95" s="703">
        <v>20.81</v>
      </c>
      <c r="F95" s="703">
        <v>21.652804999999997</v>
      </c>
      <c r="G95" s="703">
        <v>22.529743602499998</v>
      </c>
      <c r="H95" s="701">
        <v>23.442198218401249</v>
      </c>
      <c r="I95" s="701">
        <v>24.391607246246497</v>
      </c>
      <c r="J95" s="701">
        <v>25.379467339719479</v>
      </c>
      <c r="K95" s="701">
        <v>26.407335766978118</v>
      </c>
      <c r="L95" s="701">
        <v>27.476832865540732</v>
      </c>
      <c r="M95" s="701">
        <v>28.589644596595132</v>
      </c>
      <c r="N95" s="701">
        <v>29.747525202757235</v>
      </c>
      <c r="O95" s="701">
        <v>30.952299973468904</v>
      </c>
      <c r="P95" s="701">
        <v>50</v>
      </c>
    </row>
    <row r="96" spans="1:17" ht="139.5" customHeight="1" x14ac:dyDescent="0.2">
      <c r="A96" s="147" t="s">
        <v>169</v>
      </c>
      <c r="B96" s="144" t="s">
        <v>170</v>
      </c>
      <c r="C96" s="144" t="s">
        <v>171</v>
      </c>
      <c r="D96" s="703">
        <v>26</v>
      </c>
      <c r="E96" s="703">
        <v>26.81</v>
      </c>
      <c r="F96" s="703">
        <v>27.652804999999997</v>
      </c>
      <c r="G96" s="703">
        <v>28.529743602499998</v>
      </c>
      <c r="H96" s="701">
        <v>29.442198218401249</v>
      </c>
      <c r="I96" s="701">
        <v>30.391607246246497</v>
      </c>
      <c r="J96" s="701">
        <v>31.379467339719479</v>
      </c>
      <c r="K96" s="701">
        <v>26.407335766978118</v>
      </c>
      <c r="L96" s="701">
        <v>27.476832865540732</v>
      </c>
      <c r="M96" s="701">
        <v>28.589644596595132</v>
      </c>
      <c r="N96" s="701">
        <v>29.747525202757235</v>
      </c>
      <c r="O96" s="701">
        <v>30.952299973468904</v>
      </c>
      <c r="P96" s="713"/>
    </row>
    <row r="97" spans="1:28" ht="75" x14ac:dyDescent="0.2">
      <c r="A97" s="147" t="s">
        <v>174</v>
      </c>
      <c r="B97" s="144" t="s">
        <v>175</v>
      </c>
      <c r="C97" s="144" t="s">
        <v>554</v>
      </c>
      <c r="D97" s="703">
        <v>20</v>
      </c>
      <c r="E97" s="703">
        <v>20.81</v>
      </c>
      <c r="F97" s="703">
        <v>21.652804999999997</v>
      </c>
      <c r="G97" s="703">
        <v>22.529743602499998</v>
      </c>
      <c r="H97" s="703">
        <v>23.442198218401249</v>
      </c>
      <c r="I97" s="703">
        <v>24.391607246246497</v>
      </c>
      <c r="J97" s="703">
        <v>25.379467339719479</v>
      </c>
      <c r="K97" s="703">
        <v>26.407335766978118</v>
      </c>
      <c r="L97" s="703">
        <v>27.476832865540732</v>
      </c>
      <c r="M97" s="703">
        <v>28.589644596595132</v>
      </c>
      <c r="N97" s="703">
        <v>29.747525202757235</v>
      </c>
      <c r="O97" s="703">
        <v>30.952299973468904</v>
      </c>
      <c r="P97" s="713"/>
    </row>
    <row r="98" spans="1:28" ht="15" x14ac:dyDescent="0.2">
      <c r="A98" s="147" t="s">
        <v>172</v>
      </c>
      <c r="B98" s="144" t="s">
        <v>173</v>
      </c>
      <c r="C98" s="144" t="s">
        <v>173</v>
      </c>
      <c r="D98" s="703">
        <v>20</v>
      </c>
      <c r="E98" s="703">
        <v>20.81</v>
      </c>
      <c r="F98" s="703">
        <v>21.652804999999997</v>
      </c>
      <c r="G98" s="703">
        <v>22.529743602499998</v>
      </c>
      <c r="H98" s="703">
        <v>23.442198218401249</v>
      </c>
      <c r="I98" s="703">
        <v>24.391607246246497</v>
      </c>
      <c r="J98" s="703">
        <v>25.379467339719479</v>
      </c>
      <c r="K98" s="703">
        <v>26.407335766978118</v>
      </c>
      <c r="L98" s="703">
        <v>27.476832865540732</v>
      </c>
      <c r="M98" s="703">
        <v>28.589644596595132</v>
      </c>
      <c r="N98" s="703">
        <v>29.747525202757235</v>
      </c>
      <c r="O98" s="703">
        <v>30.952299973468904</v>
      </c>
      <c r="P98" s="713"/>
    </row>
    <row r="99" spans="1:28" ht="60" x14ac:dyDescent="0.2">
      <c r="A99" s="147" t="s">
        <v>579</v>
      </c>
      <c r="B99" s="144" t="s">
        <v>577</v>
      </c>
      <c r="C99" s="144" t="s">
        <v>578</v>
      </c>
      <c r="D99" s="703"/>
      <c r="E99" s="703"/>
      <c r="F99" s="703"/>
      <c r="G99" s="703"/>
      <c r="H99" s="703"/>
      <c r="I99" s="713"/>
      <c r="J99" s="703"/>
      <c r="K99" s="703"/>
      <c r="L99" s="703"/>
      <c r="M99" s="703"/>
      <c r="N99" s="703"/>
      <c r="O99" s="703"/>
      <c r="P99" s="713"/>
    </row>
    <row r="100" spans="1:28" ht="39" customHeight="1" x14ac:dyDescent="0.2">
      <c r="A100" s="748" t="s">
        <v>24</v>
      </c>
      <c r="B100" s="780" t="s">
        <v>25</v>
      </c>
      <c r="C100" s="780"/>
      <c r="D100" s="755">
        <f>SUM(D101:D105)</f>
        <v>25</v>
      </c>
      <c r="E100" s="755">
        <f t="shared" ref="E100:P100" si="6">SUM(E101:E105)</f>
        <v>29</v>
      </c>
      <c r="F100" s="755">
        <f t="shared" si="6"/>
        <v>25</v>
      </c>
      <c r="G100" s="755">
        <f t="shared" si="6"/>
        <v>25</v>
      </c>
      <c r="H100" s="755">
        <f t="shared" si="6"/>
        <v>25</v>
      </c>
      <c r="I100" s="755">
        <f t="shared" si="6"/>
        <v>25</v>
      </c>
      <c r="J100" s="755">
        <f t="shared" si="6"/>
        <v>25</v>
      </c>
      <c r="K100" s="755">
        <f t="shared" si="6"/>
        <v>25</v>
      </c>
      <c r="L100" s="755">
        <f t="shared" si="6"/>
        <v>25</v>
      </c>
      <c r="M100" s="755">
        <f t="shared" si="6"/>
        <v>25</v>
      </c>
      <c r="N100" s="755">
        <f t="shared" si="6"/>
        <v>25</v>
      </c>
      <c r="O100" s="755">
        <f t="shared" si="6"/>
        <v>25</v>
      </c>
      <c r="P100" s="755">
        <f t="shared" si="6"/>
        <v>50</v>
      </c>
      <c r="Q100" s="1">
        <v>2</v>
      </c>
    </row>
    <row r="101" spans="1:28" ht="47.25" customHeight="1" x14ac:dyDescent="0.2">
      <c r="A101" s="147" t="s">
        <v>581</v>
      </c>
      <c r="B101" s="147" t="s">
        <v>580</v>
      </c>
      <c r="C101" s="144" t="s">
        <v>582</v>
      </c>
      <c r="D101" s="703"/>
      <c r="E101" s="703"/>
      <c r="F101" s="703"/>
      <c r="G101" s="703"/>
      <c r="H101" s="703"/>
      <c r="I101" s="715"/>
      <c r="J101" s="703"/>
      <c r="K101" s="703"/>
      <c r="L101" s="703"/>
      <c r="M101" s="703"/>
      <c r="N101" s="703"/>
      <c r="O101" s="703"/>
      <c r="P101" s="713"/>
    </row>
    <row r="102" spans="1:28" ht="47.25" customHeight="1" x14ac:dyDescent="0.2">
      <c r="A102" s="147" t="s">
        <v>583</v>
      </c>
      <c r="B102" s="147" t="s">
        <v>584</v>
      </c>
      <c r="C102" s="144" t="s">
        <v>585</v>
      </c>
      <c r="D102" s="703"/>
      <c r="E102" s="703"/>
      <c r="F102" s="703"/>
      <c r="G102" s="703"/>
      <c r="H102" s="703"/>
      <c r="I102" s="715"/>
      <c r="J102" s="703"/>
      <c r="K102" s="703"/>
      <c r="L102" s="703"/>
      <c r="M102" s="703"/>
      <c r="N102" s="703"/>
      <c r="O102" s="703"/>
      <c r="P102" s="713"/>
    </row>
    <row r="103" spans="1:28" s="93" customFormat="1" ht="150" x14ac:dyDescent="0.2">
      <c r="A103" s="112" t="s">
        <v>176</v>
      </c>
      <c r="B103" s="141" t="s">
        <v>584</v>
      </c>
      <c r="C103" s="141" t="s">
        <v>177</v>
      </c>
      <c r="D103" s="766">
        <v>25</v>
      </c>
      <c r="E103" s="766">
        <v>25</v>
      </c>
      <c r="F103" s="766">
        <v>25</v>
      </c>
      <c r="G103" s="766">
        <v>25</v>
      </c>
      <c r="H103" s="766">
        <v>25</v>
      </c>
      <c r="I103" s="766">
        <v>25</v>
      </c>
      <c r="J103" s="766">
        <v>25</v>
      </c>
      <c r="K103" s="763">
        <v>25</v>
      </c>
      <c r="L103" s="763">
        <v>25</v>
      </c>
      <c r="M103" s="763">
        <v>25</v>
      </c>
      <c r="N103" s="763">
        <v>25</v>
      </c>
      <c r="O103" s="773">
        <v>25</v>
      </c>
      <c r="P103" s="766">
        <v>25</v>
      </c>
    </row>
    <row r="104" spans="1:28" ht="67.5" customHeight="1" x14ac:dyDescent="0.2">
      <c r="A104" s="147" t="s">
        <v>178</v>
      </c>
      <c r="B104" s="144" t="s">
        <v>179</v>
      </c>
      <c r="C104" s="144" t="s">
        <v>180</v>
      </c>
      <c r="D104" s="711"/>
      <c r="E104" s="711">
        <v>4</v>
      </c>
      <c r="F104" s="711"/>
      <c r="G104" s="711"/>
      <c r="H104" s="711"/>
      <c r="I104" s="711"/>
      <c r="J104" s="711"/>
      <c r="K104" s="711"/>
      <c r="L104" s="711"/>
      <c r="M104" s="711"/>
      <c r="N104" s="711"/>
      <c r="O104" s="711"/>
      <c r="P104" s="711"/>
    </row>
    <row r="105" spans="1:28" ht="36" customHeight="1" x14ac:dyDescent="0.2">
      <c r="A105" s="147" t="s">
        <v>893</v>
      </c>
      <c r="B105" s="144" t="s">
        <v>892</v>
      </c>
      <c r="C105" s="144"/>
      <c r="D105" s="711"/>
      <c r="E105" s="711"/>
      <c r="F105" s="711"/>
      <c r="G105" s="711"/>
      <c r="H105" s="711"/>
      <c r="I105" s="711"/>
      <c r="J105" s="711"/>
      <c r="K105" s="711"/>
      <c r="L105" s="711"/>
      <c r="M105" s="711"/>
      <c r="N105" s="711"/>
      <c r="O105" s="711"/>
      <c r="P105" s="703">
        <v>25</v>
      </c>
    </row>
    <row r="106" spans="1:28" ht="39" customHeight="1" x14ac:dyDescent="0.2">
      <c r="A106" s="748" t="s">
        <v>45</v>
      </c>
      <c r="B106" s="780" t="s">
        <v>46</v>
      </c>
      <c r="C106" s="780"/>
      <c r="D106" s="755">
        <f>SUM(D107:D153)</f>
        <v>324</v>
      </c>
      <c r="E106" s="755">
        <f t="shared" ref="E106:P106" si="7">SUM(E107:E153)</f>
        <v>311</v>
      </c>
      <c r="F106" s="755">
        <f t="shared" si="7"/>
        <v>313</v>
      </c>
      <c r="G106" s="755">
        <f t="shared" si="7"/>
        <v>310</v>
      </c>
      <c r="H106" s="755">
        <f t="shared" si="7"/>
        <v>313</v>
      </c>
      <c r="I106" s="755">
        <f t="shared" si="7"/>
        <v>306</v>
      </c>
      <c r="J106" s="755">
        <f t="shared" si="7"/>
        <v>306</v>
      </c>
      <c r="K106" s="755">
        <f t="shared" si="7"/>
        <v>169</v>
      </c>
      <c r="L106" s="755">
        <f t="shared" si="7"/>
        <v>163</v>
      </c>
      <c r="M106" s="755">
        <f t="shared" si="7"/>
        <v>169</v>
      </c>
      <c r="N106" s="755">
        <f t="shared" si="7"/>
        <v>157</v>
      </c>
      <c r="O106" s="755">
        <f t="shared" si="7"/>
        <v>168</v>
      </c>
      <c r="P106" s="755">
        <f t="shared" si="7"/>
        <v>400</v>
      </c>
      <c r="Q106" s="1">
        <v>2</v>
      </c>
    </row>
    <row r="107" spans="1:28" s="4" customFormat="1" ht="45.75" customHeight="1" x14ac:dyDescent="0.25">
      <c r="A107" s="797" t="s">
        <v>182</v>
      </c>
      <c r="B107" s="800" t="s">
        <v>408</v>
      </c>
      <c r="C107" s="161" t="s">
        <v>183</v>
      </c>
      <c r="D107" s="704">
        <v>62</v>
      </c>
      <c r="E107" s="704">
        <v>62</v>
      </c>
      <c r="F107" s="704">
        <v>62</v>
      </c>
      <c r="G107" s="704">
        <v>62</v>
      </c>
      <c r="H107" s="704">
        <v>63</v>
      </c>
      <c r="I107" s="704">
        <v>62</v>
      </c>
      <c r="J107" s="704">
        <v>62</v>
      </c>
      <c r="K107" s="704">
        <v>62</v>
      </c>
      <c r="L107" s="704">
        <v>62</v>
      </c>
      <c r="M107" s="704">
        <v>62</v>
      </c>
      <c r="N107" s="704">
        <v>62</v>
      </c>
      <c r="O107" s="704">
        <v>62</v>
      </c>
      <c r="P107" s="704">
        <v>250</v>
      </c>
    </row>
    <row r="108" spans="1:28" s="4" customFormat="1" ht="46.5" customHeight="1" x14ac:dyDescent="0.25">
      <c r="A108" s="797"/>
      <c r="B108" s="800"/>
      <c r="C108" s="161" t="s">
        <v>184</v>
      </c>
      <c r="D108" s="703">
        <v>60</v>
      </c>
      <c r="E108" s="703">
        <v>60</v>
      </c>
      <c r="F108" s="703">
        <v>60</v>
      </c>
      <c r="G108" s="703">
        <v>60</v>
      </c>
      <c r="H108" s="703">
        <v>60</v>
      </c>
      <c r="I108" s="703">
        <v>60</v>
      </c>
      <c r="J108" s="703">
        <v>60</v>
      </c>
      <c r="K108" s="703">
        <v>60</v>
      </c>
      <c r="L108" s="703">
        <v>60</v>
      </c>
      <c r="M108" s="703">
        <v>60</v>
      </c>
      <c r="N108" s="703">
        <v>60</v>
      </c>
      <c r="O108" s="703">
        <v>60</v>
      </c>
      <c r="P108" s="704"/>
      <c r="Q108" s="658"/>
      <c r="R108" s="658"/>
      <c r="S108" s="658"/>
      <c r="T108" s="658"/>
      <c r="U108" s="658"/>
      <c r="V108" s="658"/>
      <c r="W108" s="658"/>
      <c r="X108" s="658"/>
      <c r="Y108" s="658"/>
      <c r="Z108" s="658"/>
      <c r="AA108" s="658"/>
    </row>
    <row r="109" spans="1:28" s="4" customFormat="1" ht="45" x14ac:dyDescent="0.25">
      <c r="A109" s="797"/>
      <c r="B109" s="800"/>
      <c r="C109" s="161" t="s">
        <v>185</v>
      </c>
      <c r="D109" s="703">
        <v>54</v>
      </c>
      <c r="E109" s="703">
        <v>54</v>
      </c>
      <c r="F109" s="703">
        <v>54</v>
      </c>
      <c r="G109" s="703">
        <v>54</v>
      </c>
      <c r="H109" s="703">
        <v>54</v>
      </c>
      <c r="I109" s="703">
        <v>54</v>
      </c>
      <c r="J109" s="703">
        <v>54</v>
      </c>
      <c r="K109" s="703">
        <v>10</v>
      </c>
      <c r="L109" s="703">
        <v>10</v>
      </c>
      <c r="M109" s="703">
        <v>10</v>
      </c>
      <c r="N109" s="703">
        <v>10</v>
      </c>
      <c r="O109" s="703">
        <v>10</v>
      </c>
      <c r="P109" s="717"/>
    </row>
    <row r="110" spans="1:28" s="4" customFormat="1" ht="18.75" customHeight="1" x14ac:dyDescent="0.25">
      <c r="A110" s="797"/>
      <c r="B110" s="800"/>
      <c r="C110" s="161" t="s">
        <v>186</v>
      </c>
      <c r="D110" s="703">
        <v>10</v>
      </c>
      <c r="E110" s="703">
        <v>14</v>
      </c>
      <c r="F110" s="703">
        <v>14</v>
      </c>
      <c r="G110" s="703">
        <v>10</v>
      </c>
      <c r="H110" s="703">
        <v>10</v>
      </c>
      <c r="I110" s="703">
        <v>10</v>
      </c>
      <c r="J110" s="703">
        <v>10</v>
      </c>
      <c r="K110" s="703">
        <v>10</v>
      </c>
      <c r="L110" s="703">
        <v>10</v>
      </c>
      <c r="M110" s="703">
        <v>10</v>
      </c>
      <c r="N110" s="703">
        <v>10</v>
      </c>
      <c r="O110" s="703">
        <v>10</v>
      </c>
      <c r="P110" s="703"/>
      <c r="Q110" s="654"/>
      <c r="R110" s="654"/>
      <c r="S110" s="654"/>
      <c r="T110" s="654"/>
      <c r="U110" s="654"/>
      <c r="V110" s="654"/>
      <c r="W110" s="654"/>
      <c r="X110" s="654"/>
      <c r="Y110" s="654"/>
      <c r="Z110" s="654"/>
      <c r="AA110" s="654"/>
    </row>
    <row r="111" spans="1:28" s="4" customFormat="1" ht="33.75" customHeight="1" x14ac:dyDescent="0.25">
      <c r="A111" s="797"/>
      <c r="B111" s="800"/>
      <c r="C111" s="161" t="s">
        <v>187</v>
      </c>
      <c r="D111" s="703">
        <v>10</v>
      </c>
      <c r="E111" s="703">
        <v>10</v>
      </c>
      <c r="F111" s="703">
        <v>10</v>
      </c>
      <c r="G111" s="703">
        <v>10</v>
      </c>
      <c r="H111" s="703">
        <v>10</v>
      </c>
      <c r="I111" s="703">
        <v>10</v>
      </c>
      <c r="J111" s="703">
        <v>10</v>
      </c>
      <c r="K111" s="703">
        <v>10</v>
      </c>
      <c r="L111" s="703">
        <v>10</v>
      </c>
      <c r="M111" s="703">
        <v>10</v>
      </c>
      <c r="N111" s="703">
        <v>10</v>
      </c>
      <c r="O111" s="703">
        <v>10</v>
      </c>
      <c r="P111" s="711"/>
      <c r="Q111" s="652"/>
      <c r="R111" s="652"/>
      <c r="S111" s="652"/>
      <c r="T111" s="652"/>
      <c r="U111" s="652"/>
      <c r="V111" s="652"/>
      <c r="W111" s="652"/>
      <c r="X111" s="652"/>
      <c r="Y111" s="652"/>
      <c r="Z111" s="652"/>
      <c r="AA111" s="652"/>
      <c r="AB111" s="652"/>
    </row>
    <row r="112" spans="1:28" s="4" customFormat="1" ht="23.25" customHeight="1" x14ac:dyDescent="0.25">
      <c r="A112" s="797"/>
      <c r="B112" s="800"/>
      <c r="C112" s="161" t="s">
        <v>586</v>
      </c>
      <c r="D112" s="703"/>
      <c r="E112" s="703"/>
      <c r="F112" s="703"/>
      <c r="G112" s="703"/>
      <c r="H112" s="703"/>
      <c r="I112" s="703"/>
      <c r="J112" s="703"/>
      <c r="K112" s="703"/>
      <c r="L112" s="703"/>
      <c r="M112" s="703"/>
      <c r="N112" s="703"/>
      <c r="O112" s="703"/>
      <c r="P112" s="717"/>
    </row>
    <row r="113" spans="1:16" s="4" customFormat="1" ht="18" customHeight="1" x14ac:dyDescent="0.25">
      <c r="A113" s="797"/>
      <c r="B113" s="799" t="s">
        <v>188</v>
      </c>
      <c r="C113" s="161" t="s">
        <v>186</v>
      </c>
      <c r="D113" s="703"/>
      <c r="E113" s="703"/>
      <c r="F113" s="703"/>
      <c r="G113" s="703"/>
      <c r="H113" s="703"/>
      <c r="I113" s="703"/>
      <c r="J113" s="703"/>
      <c r="K113" s="703"/>
      <c r="L113" s="703"/>
      <c r="M113" s="703"/>
      <c r="N113" s="701"/>
      <c r="O113" s="701"/>
      <c r="P113" s="717"/>
    </row>
    <row r="114" spans="1:16" s="4" customFormat="1" ht="16.5" customHeight="1" x14ac:dyDescent="0.25">
      <c r="A114" s="797"/>
      <c r="B114" s="799"/>
      <c r="C114" s="161" t="s">
        <v>118</v>
      </c>
      <c r="D114" s="703">
        <v>6</v>
      </c>
      <c r="E114" s="703">
        <v>5</v>
      </c>
      <c r="F114" s="703">
        <v>7</v>
      </c>
      <c r="G114" s="703">
        <v>4</v>
      </c>
      <c r="H114" s="703">
        <v>6</v>
      </c>
      <c r="I114" s="703">
        <v>4</v>
      </c>
      <c r="J114" s="703">
        <v>4</v>
      </c>
      <c r="K114" s="703">
        <v>2</v>
      </c>
      <c r="L114" s="703">
        <v>0</v>
      </c>
      <c r="M114" s="703">
        <v>2</v>
      </c>
      <c r="N114" s="701">
        <v>0</v>
      </c>
      <c r="O114" s="701">
        <v>2</v>
      </c>
      <c r="P114" s="717"/>
    </row>
    <row r="115" spans="1:16" s="4" customFormat="1" ht="51" customHeight="1" x14ac:dyDescent="0.25">
      <c r="A115" s="797"/>
      <c r="B115" s="799"/>
      <c r="C115" s="161" t="s">
        <v>181</v>
      </c>
      <c r="D115" s="703">
        <v>10</v>
      </c>
      <c r="E115" s="703">
        <v>10</v>
      </c>
      <c r="F115" s="703">
        <v>10</v>
      </c>
      <c r="G115" s="703">
        <v>10</v>
      </c>
      <c r="H115" s="703">
        <v>10</v>
      </c>
      <c r="I115" s="703">
        <v>10</v>
      </c>
      <c r="J115" s="703">
        <v>10</v>
      </c>
      <c r="K115" s="703"/>
      <c r="L115" s="703"/>
      <c r="M115" s="703"/>
      <c r="N115" s="701"/>
      <c r="O115" s="701"/>
      <c r="P115" s="717"/>
    </row>
    <row r="116" spans="1:16" s="4" customFormat="1" ht="30.75" customHeight="1" x14ac:dyDescent="0.25">
      <c r="A116" s="797"/>
      <c r="B116" s="799"/>
      <c r="C116" s="161" t="s">
        <v>103</v>
      </c>
      <c r="D116" s="703">
        <v>4</v>
      </c>
      <c r="E116" s="703">
        <v>4</v>
      </c>
      <c r="F116" s="703">
        <v>4</v>
      </c>
      <c r="G116" s="703">
        <v>4</v>
      </c>
      <c r="H116" s="703">
        <v>4</v>
      </c>
      <c r="I116" s="703">
        <v>4</v>
      </c>
      <c r="J116" s="703">
        <v>4</v>
      </c>
      <c r="K116" s="703"/>
      <c r="L116" s="703"/>
      <c r="M116" s="703"/>
      <c r="N116" s="701"/>
      <c r="O116" s="701"/>
      <c r="P116" s="717"/>
    </row>
    <row r="117" spans="1:16" s="4" customFormat="1" ht="15" customHeight="1" x14ac:dyDescent="0.25">
      <c r="A117" s="797"/>
      <c r="B117" s="799"/>
      <c r="C117" s="161" t="s">
        <v>189</v>
      </c>
      <c r="D117" s="703">
        <v>5</v>
      </c>
      <c r="E117" s="703">
        <v>4</v>
      </c>
      <c r="F117" s="703">
        <v>6</v>
      </c>
      <c r="G117" s="703">
        <v>4</v>
      </c>
      <c r="H117" s="703">
        <v>4</v>
      </c>
      <c r="I117" s="703">
        <v>6</v>
      </c>
      <c r="J117" s="703">
        <v>4</v>
      </c>
      <c r="K117" s="703">
        <v>2</v>
      </c>
      <c r="L117" s="703">
        <v>0</v>
      </c>
      <c r="M117" s="703">
        <v>2</v>
      </c>
      <c r="N117" s="701">
        <v>0</v>
      </c>
      <c r="O117" s="701">
        <v>2</v>
      </c>
      <c r="P117" s="717"/>
    </row>
    <row r="118" spans="1:16" s="4" customFormat="1" ht="15" customHeight="1" x14ac:dyDescent="0.25">
      <c r="A118" s="78" t="s">
        <v>588</v>
      </c>
      <c r="B118" s="161" t="s">
        <v>587</v>
      </c>
      <c r="C118" s="161" t="s">
        <v>589</v>
      </c>
      <c r="D118" s="703"/>
      <c r="E118" s="703"/>
      <c r="F118" s="703"/>
      <c r="G118" s="703"/>
      <c r="H118" s="703"/>
      <c r="I118" s="703"/>
      <c r="J118" s="703"/>
      <c r="K118" s="703"/>
      <c r="L118" s="703"/>
      <c r="M118" s="703"/>
      <c r="N118" s="701"/>
      <c r="O118" s="701"/>
      <c r="P118" s="717"/>
    </row>
    <row r="119" spans="1:16" s="4" customFormat="1" ht="51.75" customHeight="1" x14ac:dyDescent="0.25">
      <c r="A119" s="78" t="s">
        <v>392</v>
      </c>
      <c r="B119" s="161" t="s">
        <v>391</v>
      </c>
      <c r="C119" s="161" t="s">
        <v>409</v>
      </c>
      <c r="D119" s="703">
        <v>1</v>
      </c>
      <c r="E119" s="703">
        <v>0</v>
      </c>
      <c r="F119" s="703">
        <v>0</v>
      </c>
      <c r="G119" s="703">
        <v>4</v>
      </c>
      <c r="H119" s="703">
        <v>2</v>
      </c>
      <c r="I119" s="703">
        <v>0</v>
      </c>
      <c r="J119" s="703">
        <v>1</v>
      </c>
      <c r="K119" s="703">
        <v>1</v>
      </c>
      <c r="L119" s="703">
        <v>1</v>
      </c>
      <c r="M119" s="703">
        <v>1</v>
      </c>
      <c r="N119" s="703">
        <v>0</v>
      </c>
      <c r="O119" s="703">
        <v>0</v>
      </c>
      <c r="P119" s="717"/>
    </row>
    <row r="120" spans="1:16" s="4" customFormat="1" ht="59.25" customHeight="1" x14ac:dyDescent="0.25">
      <c r="A120" s="78" t="s">
        <v>881</v>
      </c>
      <c r="B120" s="161" t="s">
        <v>880</v>
      </c>
      <c r="C120" s="161" t="s">
        <v>879</v>
      </c>
      <c r="D120" s="703">
        <v>1</v>
      </c>
      <c r="E120" s="703">
        <v>1</v>
      </c>
      <c r="F120" s="703">
        <v>1</v>
      </c>
      <c r="G120" s="703">
        <v>1</v>
      </c>
      <c r="H120" s="703">
        <v>1</v>
      </c>
      <c r="I120" s="703">
        <v>1</v>
      </c>
      <c r="J120" s="703">
        <v>1</v>
      </c>
      <c r="K120" s="703">
        <v>1</v>
      </c>
      <c r="L120" s="703">
        <v>1</v>
      </c>
      <c r="M120" s="703">
        <v>1</v>
      </c>
      <c r="N120" s="703">
        <v>1</v>
      </c>
      <c r="O120" s="703">
        <v>1</v>
      </c>
      <c r="P120" s="717"/>
    </row>
    <row r="121" spans="1:16" s="4" customFormat="1" ht="90.75" customHeight="1" x14ac:dyDescent="0.25">
      <c r="A121" s="78" t="s">
        <v>393</v>
      </c>
      <c r="B121" s="161" t="s">
        <v>190</v>
      </c>
      <c r="C121" s="161" t="s">
        <v>394</v>
      </c>
      <c r="D121" s="711">
        <v>1</v>
      </c>
      <c r="E121" s="711">
        <v>1</v>
      </c>
      <c r="F121" s="711"/>
      <c r="G121" s="711"/>
      <c r="H121" s="711"/>
      <c r="I121" s="711">
        <v>1</v>
      </c>
      <c r="J121" s="711"/>
      <c r="K121" s="711"/>
      <c r="L121" s="711">
        <v>1</v>
      </c>
      <c r="M121" s="711"/>
      <c r="N121" s="711">
        <v>1</v>
      </c>
      <c r="O121" s="711"/>
      <c r="P121" s="717"/>
    </row>
    <row r="122" spans="1:16" s="4" customFormat="1" ht="48" customHeight="1" x14ac:dyDescent="0.25">
      <c r="A122" s="78" t="s">
        <v>592</v>
      </c>
      <c r="B122" s="161" t="s">
        <v>591</v>
      </c>
      <c r="C122" s="161" t="s">
        <v>590</v>
      </c>
      <c r="D122" s="703"/>
      <c r="E122" s="703"/>
      <c r="F122" s="703"/>
      <c r="G122" s="703"/>
      <c r="H122" s="703"/>
      <c r="I122" s="703"/>
      <c r="J122" s="703"/>
      <c r="K122" s="703"/>
      <c r="L122" s="703"/>
      <c r="M122" s="703"/>
      <c r="N122" s="703"/>
      <c r="O122" s="703"/>
      <c r="P122" s="717"/>
    </row>
    <row r="123" spans="1:16" s="4" customFormat="1" ht="30" customHeight="1" x14ac:dyDescent="0.25">
      <c r="A123" s="78" t="s">
        <v>401</v>
      </c>
      <c r="B123" s="161" t="s">
        <v>400</v>
      </c>
      <c r="C123" s="161" t="s">
        <v>402</v>
      </c>
      <c r="D123" s="703"/>
      <c r="E123" s="703"/>
      <c r="F123" s="703"/>
      <c r="G123" s="703"/>
      <c r="H123" s="703"/>
      <c r="I123" s="703"/>
      <c r="J123" s="703"/>
      <c r="K123" s="703"/>
      <c r="L123" s="703"/>
      <c r="M123" s="703"/>
      <c r="N123" s="703"/>
      <c r="O123" s="703"/>
      <c r="P123" s="717"/>
    </row>
    <row r="124" spans="1:16" s="4" customFormat="1" ht="77.25" customHeight="1" x14ac:dyDescent="0.25">
      <c r="A124" s="78" t="s">
        <v>396</v>
      </c>
      <c r="B124" s="161" t="s">
        <v>395</v>
      </c>
      <c r="C124" s="161" t="s">
        <v>397</v>
      </c>
      <c r="D124" s="711">
        <v>3</v>
      </c>
      <c r="E124" s="711">
        <v>3</v>
      </c>
      <c r="F124" s="711">
        <v>1</v>
      </c>
      <c r="G124" s="711">
        <v>3</v>
      </c>
      <c r="H124" s="711">
        <v>2</v>
      </c>
      <c r="I124" s="711">
        <v>1</v>
      </c>
      <c r="J124" s="711">
        <v>4</v>
      </c>
      <c r="K124" s="711">
        <v>2</v>
      </c>
      <c r="L124" s="711"/>
      <c r="M124" s="711">
        <v>2</v>
      </c>
      <c r="N124" s="711"/>
      <c r="O124" s="711">
        <v>2</v>
      </c>
      <c r="P124" s="717"/>
    </row>
    <row r="125" spans="1:16" s="4" customFormat="1" ht="29.25" customHeight="1" x14ac:dyDescent="0.25">
      <c r="A125" s="797" t="s">
        <v>399</v>
      </c>
      <c r="B125" s="799" t="s">
        <v>398</v>
      </c>
      <c r="C125" s="161" t="s">
        <v>191</v>
      </c>
      <c r="D125" s="703">
        <v>79</v>
      </c>
      <c r="E125" s="703">
        <v>78</v>
      </c>
      <c r="F125" s="703">
        <v>79</v>
      </c>
      <c r="G125" s="703">
        <v>78</v>
      </c>
      <c r="H125" s="703">
        <v>80</v>
      </c>
      <c r="I125" s="703">
        <v>78</v>
      </c>
      <c r="J125" s="703">
        <v>78</v>
      </c>
      <c r="K125" s="703">
        <v>3</v>
      </c>
      <c r="L125" s="703">
        <v>0</v>
      </c>
      <c r="M125" s="703">
        <v>4</v>
      </c>
      <c r="N125" s="703">
        <v>0</v>
      </c>
      <c r="O125" s="701">
        <v>3</v>
      </c>
      <c r="P125" s="717"/>
    </row>
    <row r="126" spans="1:16" s="4" customFormat="1" ht="20.25" customHeight="1" x14ac:dyDescent="0.25">
      <c r="A126" s="797"/>
      <c r="B126" s="799"/>
      <c r="C126" s="161" t="s">
        <v>192</v>
      </c>
      <c r="D126" s="711">
        <v>4</v>
      </c>
      <c r="E126" s="711">
        <v>2</v>
      </c>
      <c r="F126" s="711">
        <v>3</v>
      </c>
      <c r="G126" s="711">
        <v>3</v>
      </c>
      <c r="H126" s="711">
        <v>2</v>
      </c>
      <c r="I126" s="711">
        <v>3</v>
      </c>
      <c r="J126" s="711">
        <v>3</v>
      </c>
      <c r="K126" s="711">
        <v>2</v>
      </c>
      <c r="L126" s="711">
        <v>3</v>
      </c>
      <c r="M126" s="711">
        <v>3</v>
      </c>
      <c r="N126" s="711">
        <v>3</v>
      </c>
      <c r="O126" s="711">
        <v>4</v>
      </c>
      <c r="P126" s="717"/>
    </row>
    <row r="127" spans="1:16" s="4" customFormat="1" ht="15.75" customHeight="1" x14ac:dyDescent="0.25">
      <c r="A127" s="78" t="s">
        <v>407</v>
      </c>
      <c r="B127" s="161" t="s">
        <v>403</v>
      </c>
      <c r="C127" s="161" t="s">
        <v>404</v>
      </c>
      <c r="D127" s="703"/>
      <c r="E127" s="703"/>
      <c r="F127" s="703"/>
      <c r="G127" s="703"/>
      <c r="H127" s="703"/>
      <c r="I127" s="703"/>
      <c r="J127" s="703"/>
      <c r="K127" s="703"/>
      <c r="L127" s="703"/>
      <c r="M127" s="703"/>
      <c r="N127" s="703"/>
      <c r="O127" s="703"/>
      <c r="P127" s="717"/>
    </row>
    <row r="128" spans="1:16" s="4" customFormat="1" ht="15.75" customHeight="1" x14ac:dyDescent="0.25">
      <c r="A128" s="78"/>
      <c r="B128" s="161"/>
      <c r="C128" s="161" t="s">
        <v>405</v>
      </c>
      <c r="D128" s="703"/>
      <c r="E128" s="703"/>
      <c r="F128" s="703"/>
      <c r="G128" s="703"/>
      <c r="H128" s="703"/>
      <c r="I128" s="703"/>
      <c r="J128" s="703"/>
      <c r="K128" s="703"/>
      <c r="L128" s="703"/>
      <c r="M128" s="703"/>
      <c r="N128" s="703"/>
      <c r="O128" s="703"/>
      <c r="P128" s="717"/>
    </row>
    <row r="129" spans="1:16" s="4" customFormat="1" ht="14.25" customHeight="1" x14ac:dyDescent="0.25">
      <c r="A129" s="78"/>
      <c r="B129" s="161"/>
      <c r="C129" s="161" t="s">
        <v>193</v>
      </c>
      <c r="D129" s="703"/>
      <c r="E129" s="703"/>
      <c r="F129" s="703"/>
      <c r="G129" s="703"/>
      <c r="H129" s="703"/>
      <c r="I129" s="703"/>
      <c r="J129" s="703"/>
      <c r="K129" s="703"/>
      <c r="L129" s="703"/>
      <c r="M129" s="703"/>
      <c r="N129" s="703"/>
      <c r="O129" s="703"/>
      <c r="P129" s="717"/>
    </row>
    <row r="130" spans="1:16" s="4" customFormat="1" ht="16.5" customHeight="1" x14ac:dyDescent="0.25">
      <c r="A130" s="78"/>
      <c r="B130" s="161"/>
      <c r="C130" s="161" t="s">
        <v>406</v>
      </c>
      <c r="D130" s="703"/>
      <c r="E130" s="703"/>
      <c r="F130" s="703"/>
      <c r="G130" s="703"/>
      <c r="H130" s="703"/>
      <c r="I130" s="703"/>
      <c r="J130" s="703"/>
      <c r="K130" s="703"/>
      <c r="L130" s="703"/>
      <c r="M130" s="703"/>
      <c r="N130" s="703"/>
      <c r="O130" s="703"/>
      <c r="P130" s="717"/>
    </row>
    <row r="131" spans="1:16" ht="16.5" customHeight="1" x14ac:dyDescent="0.2">
      <c r="A131" s="105" t="s">
        <v>194</v>
      </c>
      <c r="B131" s="801" t="s">
        <v>195</v>
      </c>
      <c r="C131" s="40" t="s">
        <v>374</v>
      </c>
      <c r="D131" s="703"/>
      <c r="E131" s="703"/>
      <c r="F131" s="703"/>
      <c r="G131" s="703"/>
      <c r="H131" s="703"/>
      <c r="I131" s="703"/>
      <c r="J131" s="703"/>
      <c r="K131" s="703"/>
      <c r="L131" s="703"/>
      <c r="M131" s="703"/>
      <c r="N131" s="703"/>
      <c r="O131" s="703"/>
      <c r="P131" s="713"/>
    </row>
    <row r="132" spans="1:16" ht="15.75" customHeight="1" x14ac:dyDescent="0.2">
      <c r="A132" s="805"/>
      <c r="B132" s="801"/>
      <c r="C132" s="40" t="s">
        <v>373</v>
      </c>
      <c r="D132" s="703"/>
      <c r="E132" s="703"/>
      <c r="F132" s="703"/>
      <c r="G132" s="703"/>
      <c r="H132" s="703"/>
      <c r="I132" s="703"/>
      <c r="J132" s="703"/>
      <c r="K132" s="703"/>
      <c r="L132" s="703"/>
      <c r="M132" s="703"/>
      <c r="N132" s="703"/>
      <c r="O132" s="703"/>
      <c r="P132" s="713"/>
    </row>
    <row r="133" spans="1:16" ht="15.75" customHeight="1" x14ac:dyDescent="0.2">
      <c r="A133" s="805"/>
      <c r="B133" s="801"/>
      <c r="C133" s="146" t="s">
        <v>593</v>
      </c>
      <c r="D133" s="703"/>
      <c r="E133" s="703"/>
      <c r="F133" s="703"/>
      <c r="G133" s="703"/>
      <c r="H133" s="703"/>
      <c r="I133" s="703"/>
      <c r="J133" s="703"/>
      <c r="K133" s="703"/>
      <c r="L133" s="703"/>
      <c r="M133" s="703"/>
      <c r="N133" s="703"/>
      <c r="O133" s="703"/>
      <c r="P133" s="713"/>
    </row>
    <row r="134" spans="1:16" ht="30" x14ac:dyDescent="0.2">
      <c r="A134" s="787" t="s">
        <v>196</v>
      </c>
      <c r="B134" s="782" t="s">
        <v>197</v>
      </c>
      <c r="C134" s="144" t="s">
        <v>198</v>
      </c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13"/>
    </row>
    <row r="135" spans="1:16" ht="30" x14ac:dyDescent="0.2">
      <c r="A135" s="787"/>
      <c r="B135" s="782"/>
      <c r="C135" s="144" t="s">
        <v>197</v>
      </c>
      <c r="D135" s="701"/>
      <c r="E135" s="707"/>
      <c r="F135" s="707"/>
      <c r="G135" s="707">
        <v>1</v>
      </c>
      <c r="H135" s="707"/>
      <c r="I135" s="707"/>
      <c r="J135" s="707"/>
      <c r="K135" s="707">
        <v>1</v>
      </c>
      <c r="L135" s="707"/>
      <c r="M135" s="707"/>
      <c r="N135" s="707"/>
      <c r="O135" s="707">
        <v>1</v>
      </c>
      <c r="P135" s="713"/>
    </row>
    <row r="136" spans="1:16" ht="20.25" customHeight="1" x14ac:dyDescent="0.2">
      <c r="A136" s="787" t="s">
        <v>199</v>
      </c>
      <c r="B136" s="782" t="s">
        <v>200</v>
      </c>
      <c r="C136" s="144" t="s">
        <v>376</v>
      </c>
      <c r="D136" s="703"/>
      <c r="E136" s="703"/>
      <c r="F136" s="703"/>
      <c r="G136" s="703"/>
      <c r="H136" s="703"/>
      <c r="I136" s="703"/>
      <c r="J136" s="703"/>
      <c r="K136" s="703"/>
      <c r="L136" s="703"/>
      <c r="M136" s="703"/>
      <c r="N136" s="703"/>
      <c r="O136" s="703"/>
      <c r="P136" s="713"/>
    </row>
    <row r="137" spans="1:16" ht="30" x14ac:dyDescent="0.2">
      <c r="A137" s="787"/>
      <c r="B137" s="782"/>
      <c r="C137" s="144" t="s">
        <v>377</v>
      </c>
      <c r="D137" s="703"/>
      <c r="E137" s="703"/>
      <c r="F137" s="703"/>
      <c r="G137" s="703"/>
      <c r="H137" s="703"/>
      <c r="I137" s="703"/>
      <c r="J137" s="703"/>
      <c r="K137" s="703"/>
      <c r="L137" s="703"/>
      <c r="M137" s="703"/>
      <c r="N137" s="703"/>
      <c r="O137" s="703"/>
      <c r="P137" s="713"/>
    </row>
    <row r="138" spans="1:16" ht="15" x14ac:dyDescent="0.2">
      <c r="A138" s="787"/>
      <c r="B138" s="782"/>
      <c r="C138" s="144" t="s">
        <v>375</v>
      </c>
      <c r="D138" s="703"/>
      <c r="E138" s="703"/>
      <c r="F138" s="703"/>
      <c r="G138" s="703"/>
      <c r="H138" s="703"/>
      <c r="I138" s="703"/>
      <c r="J138" s="703"/>
      <c r="K138" s="703"/>
      <c r="L138" s="703"/>
      <c r="M138" s="703"/>
      <c r="N138" s="703"/>
      <c r="O138" s="703"/>
      <c r="P138" s="713"/>
    </row>
    <row r="139" spans="1:16" ht="48.75" customHeight="1" x14ac:dyDescent="0.2">
      <c r="A139" s="147" t="s">
        <v>201</v>
      </c>
      <c r="B139" s="144" t="s">
        <v>202</v>
      </c>
      <c r="C139" s="144" t="s">
        <v>190</v>
      </c>
      <c r="D139" s="703"/>
      <c r="E139" s="703"/>
      <c r="F139" s="703"/>
      <c r="G139" s="703"/>
      <c r="H139" s="703"/>
      <c r="I139" s="703"/>
      <c r="J139" s="703"/>
      <c r="K139" s="703"/>
      <c r="L139" s="703"/>
      <c r="M139" s="703"/>
      <c r="N139" s="703"/>
      <c r="O139" s="703"/>
      <c r="P139" s="711">
        <v>25</v>
      </c>
    </row>
    <row r="140" spans="1:16" ht="44.25" customHeight="1" x14ac:dyDescent="0.2">
      <c r="A140" s="787" t="s">
        <v>203</v>
      </c>
      <c r="B140" s="782" t="s">
        <v>191</v>
      </c>
      <c r="C140" s="144" t="s">
        <v>378</v>
      </c>
      <c r="D140" s="703">
        <v>2</v>
      </c>
      <c r="E140" s="703"/>
      <c r="F140" s="703"/>
      <c r="G140" s="703"/>
      <c r="H140" s="703"/>
      <c r="I140" s="703"/>
      <c r="J140" s="703"/>
      <c r="K140" s="703"/>
      <c r="L140" s="703"/>
      <c r="M140" s="703"/>
      <c r="N140" s="703"/>
      <c r="O140" s="703"/>
      <c r="P140" s="711">
        <v>25</v>
      </c>
    </row>
    <row r="141" spans="1:16" ht="15" x14ac:dyDescent="0.2">
      <c r="A141" s="787"/>
      <c r="B141" s="782"/>
      <c r="C141" s="144" t="s">
        <v>192</v>
      </c>
      <c r="D141" s="703">
        <v>1</v>
      </c>
      <c r="E141" s="703"/>
      <c r="F141" s="703">
        <v>1</v>
      </c>
      <c r="G141" s="703"/>
      <c r="H141" s="703"/>
      <c r="I141" s="703">
        <v>1</v>
      </c>
      <c r="J141" s="703"/>
      <c r="K141" s="703"/>
      <c r="L141" s="703"/>
      <c r="M141" s="703">
        <v>1</v>
      </c>
      <c r="N141" s="703"/>
      <c r="O141" s="703"/>
      <c r="P141" s="713"/>
    </row>
    <row r="142" spans="1:16" s="2" customFormat="1" ht="18.75" customHeight="1" x14ac:dyDescent="0.2">
      <c r="A142" s="787" t="s">
        <v>204</v>
      </c>
      <c r="B142" s="801" t="s">
        <v>205</v>
      </c>
      <c r="C142" s="144" t="s">
        <v>379</v>
      </c>
      <c r="D142" s="703">
        <v>2</v>
      </c>
      <c r="E142" s="703"/>
      <c r="F142" s="703">
        <v>1</v>
      </c>
      <c r="G142" s="703"/>
      <c r="H142" s="703"/>
      <c r="I142" s="703">
        <v>1</v>
      </c>
      <c r="J142" s="703"/>
      <c r="K142" s="703">
        <v>1</v>
      </c>
      <c r="L142" s="703"/>
      <c r="M142" s="703">
        <v>1</v>
      </c>
      <c r="N142" s="703"/>
      <c r="O142" s="703"/>
      <c r="P142" s="711">
        <v>25</v>
      </c>
    </row>
    <row r="143" spans="1:16" ht="15" x14ac:dyDescent="0.2">
      <c r="A143" s="787"/>
      <c r="B143" s="801"/>
      <c r="C143" s="144" t="s">
        <v>380</v>
      </c>
      <c r="D143" s="703">
        <v>1</v>
      </c>
      <c r="E143" s="703">
        <v>1</v>
      </c>
      <c r="F143" s="703"/>
      <c r="G143" s="703"/>
      <c r="H143" s="703">
        <v>1</v>
      </c>
      <c r="I143" s="703"/>
      <c r="J143" s="703">
        <v>1</v>
      </c>
      <c r="K143" s="703"/>
      <c r="L143" s="703">
        <v>1</v>
      </c>
      <c r="M143" s="703"/>
      <c r="N143" s="703"/>
      <c r="O143" s="703"/>
      <c r="P143" s="713"/>
    </row>
    <row r="144" spans="1:16" ht="15" x14ac:dyDescent="0.2">
      <c r="A144" s="787"/>
      <c r="B144" s="801"/>
      <c r="C144" s="144" t="s">
        <v>193</v>
      </c>
      <c r="D144" s="703">
        <v>1</v>
      </c>
      <c r="E144" s="703">
        <v>1</v>
      </c>
      <c r="F144" s="703"/>
      <c r="G144" s="703"/>
      <c r="H144" s="703">
        <v>1</v>
      </c>
      <c r="I144" s="703"/>
      <c r="J144" s="703"/>
      <c r="K144" s="703"/>
      <c r="L144" s="703">
        <v>1</v>
      </c>
      <c r="M144" s="703"/>
      <c r="N144" s="703"/>
      <c r="O144" s="703"/>
      <c r="P144" s="713"/>
    </row>
    <row r="145" spans="1:17" ht="15" x14ac:dyDescent="0.2">
      <c r="A145" s="787"/>
      <c r="B145" s="801"/>
      <c r="C145" s="144" t="s">
        <v>406</v>
      </c>
      <c r="D145" s="703">
        <v>1</v>
      </c>
      <c r="E145" s="703"/>
      <c r="F145" s="703"/>
      <c r="G145" s="703"/>
      <c r="H145" s="703"/>
      <c r="I145" s="703"/>
      <c r="J145" s="703"/>
      <c r="K145" s="703"/>
      <c r="L145" s="703"/>
      <c r="M145" s="703"/>
      <c r="N145" s="703"/>
      <c r="O145" s="703"/>
      <c r="P145" s="713"/>
    </row>
    <row r="146" spans="1:17" ht="14.25" customHeight="1" x14ac:dyDescent="0.2">
      <c r="A146" s="787" t="s">
        <v>206</v>
      </c>
      <c r="B146" s="782" t="s">
        <v>207</v>
      </c>
      <c r="C146" s="144" t="s">
        <v>382</v>
      </c>
      <c r="D146" s="703">
        <v>1</v>
      </c>
      <c r="E146" s="703">
        <v>1</v>
      </c>
      <c r="F146" s="703"/>
      <c r="G146" s="703">
        <v>1</v>
      </c>
      <c r="H146" s="703"/>
      <c r="I146" s="703"/>
      <c r="J146" s="703"/>
      <c r="K146" s="703">
        <v>1</v>
      </c>
      <c r="L146" s="703"/>
      <c r="M146" s="703"/>
      <c r="N146" s="703"/>
      <c r="O146" s="703"/>
      <c r="P146" s="711">
        <v>25</v>
      </c>
    </row>
    <row r="147" spans="1:17" ht="15" x14ac:dyDescent="0.2">
      <c r="A147" s="787"/>
      <c r="B147" s="782"/>
      <c r="C147" s="144" t="s">
        <v>373</v>
      </c>
      <c r="D147" s="703">
        <v>2</v>
      </c>
      <c r="E147" s="703"/>
      <c r="F147" s="703"/>
      <c r="G147" s="703">
        <v>1</v>
      </c>
      <c r="H147" s="703"/>
      <c r="I147" s="703"/>
      <c r="J147" s="703"/>
      <c r="K147" s="703">
        <v>1</v>
      </c>
      <c r="L147" s="703"/>
      <c r="M147" s="703"/>
      <c r="N147" s="703"/>
      <c r="O147" s="703">
        <v>1</v>
      </c>
      <c r="P147" s="713"/>
    </row>
    <row r="148" spans="1:17" ht="15" x14ac:dyDescent="0.2">
      <c r="A148" s="787"/>
      <c r="B148" s="782"/>
      <c r="C148" s="144" t="s">
        <v>381</v>
      </c>
      <c r="D148" s="716"/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3"/>
    </row>
    <row r="149" spans="1:17" ht="15" x14ac:dyDescent="0.2">
      <c r="A149" s="787" t="s">
        <v>208</v>
      </c>
      <c r="B149" s="782" t="s">
        <v>209</v>
      </c>
      <c r="C149" s="144" t="s">
        <v>543</v>
      </c>
      <c r="D149" s="703">
        <v>1</v>
      </c>
      <c r="E149" s="703"/>
      <c r="F149" s="703"/>
      <c r="G149" s="703"/>
      <c r="H149" s="703">
        <v>1</v>
      </c>
      <c r="I149" s="703"/>
      <c r="J149" s="703"/>
      <c r="K149" s="703"/>
      <c r="L149" s="703">
        <v>1</v>
      </c>
      <c r="M149" s="703"/>
      <c r="N149" s="703"/>
      <c r="O149" s="703"/>
      <c r="P149" s="713"/>
    </row>
    <row r="150" spans="1:17" ht="15" x14ac:dyDescent="0.2">
      <c r="A150" s="787"/>
      <c r="B150" s="782"/>
      <c r="C150" s="144" t="s">
        <v>375</v>
      </c>
      <c r="D150" s="703">
        <v>1</v>
      </c>
      <c r="E150" s="703"/>
      <c r="F150" s="703"/>
      <c r="G150" s="703"/>
      <c r="H150" s="703">
        <v>1</v>
      </c>
      <c r="I150" s="703"/>
      <c r="J150" s="703"/>
      <c r="K150" s="703"/>
      <c r="L150" s="703">
        <v>1</v>
      </c>
      <c r="M150" s="703"/>
      <c r="N150" s="703"/>
      <c r="O150" s="703"/>
      <c r="P150" s="713"/>
    </row>
    <row r="151" spans="1:17" ht="29.25" customHeight="1" x14ac:dyDescent="0.2">
      <c r="A151" s="787"/>
      <c r="B151" s="782"/>
      <c r="C151" s="144" t="s">
        <v>377</v>
      </c>
      <c r="D151" s="703">
        <v>1</v>
      </c>
      <c r="E151" s="703"/>
      <c r="F151" s="703"/>
      <c r="G151" s="703"/>
      <c r="H151" s="703">
        <v>1</v>
      </c>
      <c r="I151" s="703"/>
      <c r="J151" s="703"/>
      <c r="K151" s="703"/>
      <c r="L151" s="703">
        <v>1</v>
      </c>
      <c r="M151" s="703"/>
      <c r="N151" s="703"/>
      <c r="O151" s="703"/>
      <c r="P151" s="713"/>
    </row>
    <row r="152" spans="1:17" ht="59.25" customHeight="1" x14ac:dyDescent="0.2">
      <c r="A152" s="147" t="s">
        <v>942</v>
      </c>
      <c r="B152" s="144" t="s">
        <v>944</v>
      </c>
      <c r="C152" s="144"/>
      <c r="D152" s="703"/>
      <c r="E152" s="703"/>
      <c r="F152" s="703"/>
      <c r="G152" s="703"/>
      <c r="H152" s="703"/>
      <c r="I152" s="703"/>
      <c r="J152" s="703"/>
      <c r="K152" s="703"/>
      <c r="L152" s="703"/>
      <c r="M152" s="703"/>
      <c r="N152" s="703"/>
      <c r="O152" s="703"/>
      <c r="P152" s="711">
        <v>25</v>
      </c>
    </row>
    <row r="153" spans="1:17" ht="45" customHeight="1" x14ac:dyDescent="0.2">
      <c r="A153" s="147" t="s">
        <v>943</v>
      </c>
      <c r="B153" s="144" t="s">
        <v>945</v>
      </c>
      <c r="C153" s="144"/>
      <c r="D153" s="703"/>
      <c r="E153" s="703"/>
      <c r="F153" s="703"/>
      <c r="G153" s="703"/>
      <c r="H153" s="703"/>
      <c r="I153" s="703"/>
      <c r="J153" s="703"/>
      <c r="K153" s="703"/>
      <c r="L153" s="703"/>
      <c r="M153" s="703"/>
      <c r="N153" s="703"/>
      <c r="O153" s="703"/>
      <c r="P153" s="711">
        <v>25</v>
      </c>
    </row>
    <row r="154" spans="1:17" ht="25.5" customHeight="1" x14ac:dyDescent="0.2">
      <c r="A154" s="748" t="s">
        <v>40</v>
      </c>
      <c r="B154" s="780" t="s">
        <v>41</v>
      </c>
      <c r="C154" s="780"/>
      <c r="D154" s="755">
        <f>SUM(D155:D160)</f>
        <v>0</v>
      </c>
      <c r="E154" s="755">
        <f t="shared" ref="E154:P154" si="8">SUM(E155:E160)</f>
        <v>0</v>
      </c>
      <c r="F154" s="755">
        <f t="shared" si="8"/>
        <v>0</v>
      </c>
      <c r="G154" s="755">
        <f t="shared" si="8"/>
        <v>0</v>
      </c>
      <c r="H154" s="755">
        <f t="shared" si="8"/>
        <v>0</v>
      </c>
      <c r="I154" s="755">
        <f t="shared" si="8"/>
        <v>0</v>
      </c>
      <c r="J154" s="755">
        <f t="shared" si="8"/>
        <v>0</v>
      </c>
      <c r="K154" s="755">
        <f t="shared" si="8"/>
        <v>0</v>
      </c>
      <c r="L154" s="755">
        <f t="shared" si="8"/>
        <v>0</v>
      </c>
      <c r="M154" s="755">
        <f t="shared" si="8"/>
        <v>0</v>
      </c>
      <c r="N154" s="755">
        <f t="shared" si="8"/>
        <v>0</v>
      </c>
      <c r="O154" s="755">
        <f t="shared" si="8"/>
        <v>0</v>
      </c>
      <c r="P154" s="755">
        <f t="shared" si="8"/>
        <v>0</v>
      </c>
      <c r="Q154" s="1">
        <v>2</v>
      </c>
    </row>
    <row r="155" spans="1:17" ht="33.75" customHeight="1" x14ac:dyDescent="0.2">
      <c r="A155" s="147" t="s">
        <v>210</v>
      </c>
      <c r="B155" s="146" t="s">
        <v>211</v>
      </c>
      <c r="C155" s="144" t="s">
        <v>211</v>
      </c>
      <c r="D155" s="703"/>
      <c r="E155" s="703"/>
      <c r="F155" s="703"/>
      <c r="G155" s="703"/>
      <c r="H155" s="703"/>
      <c r="I155" s="703"/>
      <c r="J155" s="703"/>
      <c r="K155" s="703"/>
      <c r="L155" s="703"/>
      <c r="M155" s="703"/>
      <c r="N155" s="703"/>
      <c r="O155" s="703"/>
      <c r="P155" s="713"/>
    </row>
    <row r="156" spans="1:17" ht="15" x14ac:dyDescent="0.2">
      <c r="A156" s="797" t="s">
        <v>383</v>
      </c>
      <c r="B156" s="798" t="s">
        <v>384</v>
      </c>
      <c r="C156" s="161" t="s">
        <v>385</v>
      </c>
      <c r="D156" s="703"/>
      <c r="E156" s="703"/>
      <c r="F156" s="703"/>
      <c r="G156" s="703"/>
      <c r="H156" s="703"/>
      <c r="I156" s="703"/>
      <c r="J156" s="703"/>
      <c r="K156" s="703"/>
      <c r="L156" s="703"/>
      <c r="M156" s="703"/>
      <c r="N156" s="703"/>
      <c r="O156" s="703"/>
      <c r="P156" s="713"/>
    </row>
    <row r="157" spans="1:17" ht="32.25" customHeight="1" x14ac:dyDescent="0.2">
      <c r="A157" s="797"/>
      <c r="B157" s="798"/>
      <c r="C157" s="161" t="s">
        <v>386</v>
      </c>
      <c r="D157" s="703"/>
      <c r="E157" s="703"/>
      <c r="F157" s="703"/>
      <c r="G157" s="703"/>
      <c r="H157" s="703"/>
      <c r="I157" s="703"/>
      <c r="J157" s="703"/>
      <c r="K157" s="703"/>
      <c r="L157" s="703"/>
      <c r="M157" s="703"/>
      <c r="N157" s="703"/>
      <c r="O157" s="703"/>
      <c r="P157" s="713"/>
    </row>
    <row r="158" spans="1:17" ht="15" x14ac:dyDescent="0.2">
      <c r="A158" s="787" t="s">
        <v>212</v>
      </c>
      <c r="B158" s="781" t="s">
        <v>213</v>
      </c>
      <c r="C158" s="37" t="s">
        <v>214</v>
      </c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13"/>
    </row>
    <row r="159" spans="1:17" ht="30" x14ac:dyDescent="0.2">
      <c r="A159" s="787"/>
      <c r="B159" s="781"/>
      <c r="C159" s="146" t="s">
        <v>215</v>
      </c>
      <c r="D159" s="703"/>
      <c r="E159" s="703"/>
      <c r="F159" s="703"/>
      <c r="G159" s="703"/>
      <c r="H159" s="703"/>
      <c r="I159" s="703"/>
      <c r="J159" s="703"/>
      <c r="K159" s="703"/>
      <c r="L159" s="703"/>
      <c r="M159" s="703"/>
      <c r="N159" s="703"/>
      <c r="O159" s="703"/>
      <c r="P159" s="713"/>
    </row>
    <row r="160" spans="1:17" ht="45" x14ac:dyDescent="0.2">
      <c r="A160" s="147" t="s">
        <v>216</v>
      </c>
      <c r="B160" s="146" t="s">
        <v>217</v>
      </c>
      <c r="C160" s="144" t="s">
        <v>218</v>
      </c>
      <c r="D160" s="718"/>
      <c r="E160" s="703"/>
      <c r="F160" s="703"/>
      <c r="G160" s="703"/>
      <c r="H160" s="703"/>
      <c r="I160" s="703"/>
      <c r="J160" s="703"/>
      <c r="K160" s="703"/>
      <c r="L160" s="703"/>
      <c r="M160" s="703"/>
      <c r="N160" s="703"/>
      <c r="O160" s="703"/>
      <c r="P160" s="713"/>
    </row>
    <row r="161" spans="1:17" ht="34.5" customHeight="1" x14ac:dyDescent="0.2">
      <c r="A161" s="748" t="s">
        <v>553</v>
      </c>
      <c r="B161" s="780" t="s">
        <v>632</v>
      </c>
      <c r="C161" s="780"/>
      <c r="D161" s="755">
        <f>SUM(D162:D166)</f>
        <v>40</v>
      </c>
      <c r="E161" s="755">
        <f t="shared" ref="E161:P161" si="9">SUM(E162:E166)</f>
        <v>44</v>
      </c>
      <c r="F161" s="755">
        <f t="shared" si="9"/>
        <v>44</v>
      </c>
      <c r="G161" s="755">
        <f t="shared" si="9"/>
        <v>43</v>
      </c>
      <c r="H161" s="755">
        <f t="shared" si="9"/>
        <v>43</v>
      </c>
      <c r="I161" s="755">
        <f t="shared" si="9"/>
        <v>43</v>
      </c>
      <c r="J161" s="755">
        <f t="shared" si="9"/>
        <v>43</v>
      </c>
      <c r="K161" s="755">
        <f t="shared" si="9"/>
        <v>42</v>
      </c>
      <c r="L161" s="755">
        <f t="shared" si="9"/>
        <v>42</v>
      </c>
      <c r="M161" s="755">
        <f t="shared" si="9"/>
        <v>42</v>
      </c>
      <c r="N161" s="755">
        <f t="shared" si="9"/>
        <v>42</v>
      </c>
      <c r="O161" s="755">
        <f t="shared" si="9"/>
        <v>42</v>
      </c>
      <c r="P161" s="755">
        <f t="shared" si="9"/>
        <v>0</v>
      </c>
      <c r="Q161" s="1">
        <v>2</v>
      </c>
    </row>
    <row r="162" spans="1:17" ht="29.25" customHeight="1" x14ac:dyDescent="0.2">
      <c r="A162" s="795" t="s">
        <v>878</v>
      </c>
      <c r="B162" s="796" t="s">
        <v>877</v>
      </c>
      <c r="C162" s="529" t="s">
        <v>876</v>
      </c>
      <c r="D162" s="719">
        <v>8</v>
      </c>
      <c r="E162" s="719">
        <v>10</v>
      </c>
      <c r="F162" s="719">
        <v>10</v>
      </c>
      <c r="G162" s="719">
        <v>10</v>
      </c>
      <c r="H162" s="719">
        <v>10</v>
      </c>
      <c r="I162" s="719">
        <v>10</v>
      </c>
      <c r="J162" s="719">
        <v>10</v>
      </c>
      <c r="K162" s="719">
        <v>10</v>
      </c>
      <c r="L162" s="719">
        <v>10</v>
      </c>
      <c r="M162" s="719">
        <v>10</v>
      </c>
      <c r="N162" s="719">
        <v>10</v>
      </c>
      <c r="O162" s="719">
        <v>10</v>
      </c>
      <c r="P162" s="720"/>
    </row>
    <row r="163" spans="1:17" ht="29.25" customHeight="1" x14ac:dyDescent="0.2">
      <c r="A163" s="795"/>
      <c r="B163" s="796"/>
      <c r="C163" s="440" t="s">
        <v>875</v>
      </c>
      <c r="D163" s="719">
        <v>6</v>
      </c>
      <c r="E163" s="719">
        <v>6</v>
      </c>
      <c r="F163" s="719">
        <v>6</v>
      </c>
      <c r="G163" s="719">
        <v>6</v>
      </c>
      <c r="H163" s="719">
        <v>6</v>
      </c>
      <c r="I163" s="719">
        <v>6</v>
      </c>
      <c r="J163" s="719">
        <v>6</v>
      </c>
      <c r="K163" s="719">
        <v>6</v>
      </c>
      <c r="L163" s="719">
        <v>6</v>
      </c>
      <c r="M163" s="719">
        <v>6</v>
      </c>
      <c r="N163" s="719">
        <v>6</v>
      </c>
      <c r="O163" s="719">
        <v>6</v>
      </c>
      <c r="P163" s="720"/>
    </row>
    <row r="164" spans="1:17" ht="29.25" customHeight="1" x14ac:dyDescent="0.2">
      <c r="A164" s="795"/>
      <c r="B164" s="796"/>
      <c r="C164" s="441" t="s">
        <v>874</v>
      </c>
      <c r="D164" s="719">
        <v>1</v>
      </c>
      <c r="E164" s="719">
        <v>1</v>
      </c>
      <c r="F164" s="719">
        <v>1</v>
      </c>
      <c r="G164" s="719">
        <v>1</v>
      </c>
      <c r="H164" s="719">
        <v>1</v>
      </c>
      <c r="I164" s="719">
        <v>1</v>
      </c>
      <c r="J164" s="719">
        <v>1</v>
      </c>
      <c r="K164" s="719">
        <v>1</v>
      </c>
      <c r="L164" s="719">
        <v>1</v>
      </c>
      <c r="M164" s="719">
        <v>1</v>
      </c>
      <c r="N164" s="719">
        <v>1</v>
      </c>
      <c r="O164" s="719">
        <v>1</v>
      </c>
      <c r="P164" s="720"/>
    </row>
    <row r="165" spans="1:17" ht="31.5" customHeight="1" x14ac:dyDescent="0.2">
      <c r="A165" s="152" t="s">
        <v>630</v>
      </c>
      <c r="B165" s="152" t="s">
        <v>631</v>
      </c>
      <c r="C165" s="152" t="s">
        <v>361</v>
      </c>
      <c r="D165" s="719"/>
      <c r="E165" s="719">
        <v>2</v>
      </c>
      <c r="F165" s="719">
        <v>2</v>
      </c>
      <c r="G165" s="719">
        <v>1</v>
      </c>
      <c r="H165" s="719">
        <v>1</v>
      </c>
      <c r="I165" s="719">
        <v>1</v>
      </c>
      <c r="J165" s="719">
        <v>1</v>
      </c>
      <c r="K165" s="719"/>
      <c r="L165" s="719"/>
      <c r="M165" s="719"/>
      <c r="N165" s="719"/>
      <c r="O165" s="719"/>
      <c r="P165" s="720"/>
    </row>
    <row r="166" spans="1:17" ht="31.5" customHeight="1" x14ac:dyDescent="0.2">
      <c r="A166" s="152" t="s">
        <v>988</v>
      </c>
      <c r="B166" s="152" t="s">
        <v>982</v>
      </c>
      <c r="C166" s="152" t="s">
        <v>361</v>
      </c>
      <c r="D166" s="719">
        <v>25</v>
      </c>
      <c r="E166" s="719">
        <v>25</v>
      </c>
      <c r="F166" s="719">
        <v>25</v>
      </c>
      <c r="G166" s="719">
        <v>25</v>
      </c>
      <c r="H166" s="719">
        <v>25</v>
      </c>
      <c r="I166" s="719">
        <v>25</v>
      </c>
      <c r="J166" s="719">
        <v>25</v>
      </c>
      <c r="K166" s="719">
        <v>25</v>
      </c>
      <c r="L166" s="719">
        <v>25</v>
      </c>
      <c r="M166" s="719">
        <v>25</v>
      </c>
      <c r="N166" s="719">
        <v>25</v>
      </c>
      <c r="O166" s="719">
        <v>25</v>
      </c>
      <c r="P166" s="720"/>
    </row>
    <row r="167" spans="1:17" ht="34.5" customHeight="1" x14ac:dyDescent="0.2">
      <c r="A167" s="748" t="s">
        <v>26</v>
      </c>
      <c r="B167" s="780" t="s">
        <v>27</v>
      </c>
      <c r="C167" s="780"/>
      <c r="D167" s="755">
        <f>SUM(D168:D190)</f>
        <v>542</v>
      </c>
      <c r="E167" s="755">
        <f t="shared" ref="E167:P167" si="10">SUM(E168:E190)</f>
        <v>538</v>
      </c>
      <c r="F167" s="755">
        <f t="shared" si="10"/>
        <v>519</v>
      </c>
      <c r="G167" s="755">
        <f t="shared" si="10"/>
        <v>517</v>
      </c>
      <c r="H167" s="755">
        <f t="shared" si="10"/>
        <v>517</v>
      </c>
      <c r="I167" s="755">
        <f t="shared" si="10"/>
        <v>516</v>
      </c>
      <c r="J167" s="755">
        <f t="shared" si="10"/>
        <v>518</v>
      </c>
      <c r="K167" s="755">
        <f t="shared" si="10"/>
        <v>500</v>
      </c>
      <c r="L167" s="755">
        <f t="shared" si="10"/>
        <v>501</v>
      </c>
      <c r="M167" s="755">
        <f t="shared" si="10"/>
        <v>500</v>
      </c>
      <c r="N167" s="755">
        <f t="shared" si="10"/>
        <v>501</v>
      </c>
      <c r="O167" s="755">
        <f t="shared" si="10"/>
        <v>503</v>
      </c>
      <c r="P167" s="755">
        <f t="shared" si="10"/>
        <v>125</v>
      </c>
      <c r="Q167" s="1">
        <v>2</v>
      </c>
    </row>
    <row r="168" spans="1:17" ht="28.5" customHeight="1" x14ac:dyDescent="0.2">
      <c r="A168" s="42" t="s">
        <v>219</v>
      </c>
      <c r="B168" s="144" t="s">
        <v>220</v>
      </c>
      <c r="C168" s="144" t="s">
        <v>221</v>
      </c>
      <c r="D168" s="703">
        <v>24</v>
      </c>
      <c r="E168" s="703">
        <v>20</v>
      </c>
      <c r="F168" s="703"/>
      <c r="G168" s="703"/>
      <c r="H168" s="703"/>
      <c r="I168" s="703"/>
      <c r="J168" s="703"/>
      <c r="K168" s="703"/>
      <c r="L168" s="703"/>
      <c r="M168" s="703"/>
      <c r="N168" s="703"/>
      <c r="O168" s="703">
        <v>2</v>
      </c>
      <c r="P168" s="713"/>
    </row>
    <row r="169" spans="1:17" ht="155.25" customHeight="1" x14ac:dyDescent="0.2">
      <c r="A169" s="147" t="s">
        <v>222</v>
      </c>
      <c r="B169" s="144" t="s">
        <v>223</v>
      </c>
      <c r="C169" s="144" t="s">
        <v>224</v>
      </c>
      <c r="D169" s="749">
        <v>8</v>
      </c>
      <c r="E169" s="749">
        <v>8</v>
      </c>
      <c r="F169" s="749">
        <v>8</v>
      </c>
      <c r="G169" s="749">
        <v>7</v>
      </c>
      <c r="H169" s="749">
        <v>7</v>
      </c>
      <c r="I169" s="749">
        <v>6</v>
      </c>
      <c r="J169" s="749">
        <v>7</v>
      </c>
      <c r="K169" s="749">
        <v>0</v>
      </c>
      <c r="L169" s="749">
        <v>1</v>
      </c>
      <c r="M169" s="749">
        <v>0</v>
      </c>
      <c r="N169" s="749">
        <v>1</v>
      </c>
      <c r="O169" s="749">
        <v>1</v>
      </c>
      <c r="P169" s="713"/>
    </row>
    <row r="170" spans="1:17" ht="80.25" customHeight="1" x14ac:dyDescent="0.2">
      <c r="A170" s="40" t="s">
        <v>225</v>
      </c>
      <c r="B170" s="144" t="s">
        <v>226</v>
      </c>
      <c r="C170" s="144" t="s">
        <v>1007</v>
      </c>
      <c r="D170" s="721"/>
      <c r="E170" s="722"/>
      <c r="F170" s="721"/>
      <c r="G170" s="721"/>
      <c r="H170" s="721"/>
      <c r="I170" s="721"/>
      <c r="J170" s="721"/>
      <c r="K170" s="721"/>
      <c r="L170" s="721"/>
      <c r="M170" s="721"/>
      <c r="N170" s="721"/>
      <c r="O170" s="721"/>
      <c r="P170" s="713"/>
    </row>
    <row r="171" spans="1:17" ht="65.25" customHeight="1" x14ac:dyDescent="0.2">
      <c r="A171" s="105" t="s">
        <v>228</v>
      </c>
      <c r="B171" s="106" t="s">
        <v>229</v>
      </c>
      <c r="C171" s="144" t="s">
        <v>622</v>
      </c>
      <c r="D171" s="749">
        <v>31</v>
      </c>
      <c r="E171" s="749">
        <v>31</v>
      </c>
      <c r="F171" s="749">
        <v>31</v>
      </c>
      <c r="G171" s="749">
        <v>31</v>
      </c>
      <c r="H171" s="749">
        <v>31</v>
      </c>
      <c r="I171" s="749">
        <v>31</v>
      </c>
      <c r="J171" s="749">
        <v>31</v>
      </c>
      <c r="K171" s="749">
        <v>25</v>
      </c>
      <c r="L171" s="749">
        <v>25</v>
      </c>
      <c r="M171" s="749">
        <v>25</v>
      </c>
      <c r="N171" s="749">
        <v>25</v>
      </c>
      <c r="O171" s="749">
        <v>25</v>
      </c>
      <c r="P171" s="713"/>
    </row>
    <row r="172" spans="1:17" ht="30" customHeight="1" x14ac:dyDescent="0.2">
      <c r="A172" s="787" t="s">
        <v>230</v>
      </c>
      <c r="B172" s="782" t="s">
        <v>231</v>
      </c>
      <c r="C172" s="144" t="s">
        <v>232</v>
      </c>
      <c r="D172" s="723"/>
      <c r="E172" s="723"/>
      <c r="F172" s="723"/>
      <c r="G172" s="723"/>
      <c r="H172" s="723"/>
      <c r="I172" s="723"/>
      <c r="J172" s="723"/>
      <c r="K172" s="723"/>
      <c r="L172" s="723"/>
      <c r="M172" s="723"/>
      <c r="N172" s="723"/>
      <c r="O172" s="723"/>
      <c r="P172" s="749">
        <v>25</v>
      </c>
    </row>
    <row r="173" spans="1:17" ht="15" x14ac:dyDescent="0.2">
      <c r="A173" s="787"/>
      <c r="B173" s="782"/>
      <c r="C173" s="144" t="s">
        <v>231</v>
      </c>
      <c r="D173" s="749">
        <v>4</v>
      </c>
      <c r="E173" s="749">
        <v>4</v>
      </c>
      <c r="F173" s="749">
        <v>4</v>
      </c>
      <c r="G173" s="749">
        <v>4</v>
      </c>
      <c r="H173" s="749">
        <v>4</v>
      </c>
      <c r="I173" s="749">
        <v>4</v>
      </c>
      <c r="J173" s="749">
        <v>4</v>
      </c>
      <c r="K173" s="723"/>
      <c r="L173" s="723"/>
      <c r="M173" s="723"/>
      <c r="N173" s="723"/>
      <c r="O173" s="723"/>
      <c r="P173" s="713"/>
    </row>
    <row r="174" spans="1:17" ht="15.75" customHeight="1" x14ac:dyDescent="0.2">
      <c r="A174" s="787"/>
      <c r="B174" s="782"/>
      <c r="C174" s="144" t="s">
        <v>233</v>
      </c>
      <c r="D174" s="703"/>
      <c r="E174" s="703"/>
      <c r="F174" s="703"/>
      <c r="G174" s="703"/>
      <c r="H174" s="703"/>
      <c r="I174" s="703"/>
      <c r="J174" s="703"/>
      <c r="K174" s="703"/>
      <c r="L174" s="703"/>
      <c r="M174" s="703"/>
      <c r="N174" s="703"/>
      <c r="O174" s="703"/>
      <c r="P174" s="713"/>
    </row>
    <row r="175" spans="1:17" ht="94.5" customHeight="1" x14ac:dyDescent="0.2">
      <c r="A175" s="105" t="s">
        <v>234</v>
      </c>
      <c r="B175" s="106" t="s">
        <v>235</v>
      </c>
      <c r="C175" s="144" t="s">
        <v>623</v>
      </c>
      <c r="D175" s="749">
        <v>25</v>
      </c>
      <c r="E175" s="749">
        <v>25</v>
      </c>
      <c r="F175" s="749">
        <v>25</v>
      </c>
      <c r="G175" s="749">
        <v>25</v>
      </c>
      <c r="H175" s="749">
        <v>25</v>
      </c>
      <c r="I175" s="749">
        <v>25</v>
      </c>
      <c r="J175" s="749">
        <v>25</v>
      </c>
      <c r="K175" s="749">
        <v>25</v>
      </c>
      <c r="L175" s="749">
        <v>25</v>
      </c>
      <c r="M175" s="749">
        <v>25</v>
      </c>
      <c r="N175" s="749">
        <v>25</v>
      </c>
      <c r="O175" s="749">
        <v>25</v>
      </c>
      <c r="P175" s="749">
        <v>25</v>
      </c>
    </row>
    <row r="176" spans="1:17" ht="39.75" customHeight="1" x14ac:dyDescent="0.2">
      <c r="A176" s="787" t="s">
        <v>703</v>
      </c>
      <c r="B176" s="801" t="s">
        <v>702</v>
      </c>
      <c r="C176" s="144" t="s">
        <v>695</v>
      </c>
      <c r="D176" s="724">
        <v>20</v>
      </c>
      <c r="E176" s="724">
        <v>20</v>
      </c>
      <c r="F176" s="724">
        <v>20</v>
      </c>
      <c r="G176" s="724">
        <v>20</v>
      </c>
      <c r="H176" s="724">
        <v>20</v>
      </c>
      <c r="I176" s="724">
        <v>20</v>
      </c>
      <c r="J176" s="724">
        <v>20</v>
      </c>
      <c r="K176" s="724">
        <v>20</v>
      </c>
      <c r="L176" s="724">
        <v>20</v>
      </c>
      <c r="M176" s="724">
        <v>20</v>
      </c>
      <c r="N176" s="724">
        <v>20</v>
      </c>
      <c r="O176" s="724">
        <v>20</v>
      </c>
      <c r="P176" s="713"/>
    </row>
    <row r="177" spans="1:17" ht="37.5" customHeight="1" x14ac:dyDescent="0.2">
      <c r="A177" s="787"/>
      <c r="B177" s="801"/>
      <c r="C177" s="144" t="s">
        <v>701</v>
      </c>
      <c r="D177" s="724">
        <v>10</v>
      </c>
      <c r="E177" s="724">
        <v>10</v>
      </c>
      <c r="F177" s="724">
        <v>10</v>
      </c>
      <c r="G177" s="724">
        <v>10</v>
      </c>
      <c r="H177" s="724">
        <v>10</v>
      </c>
      <c r="I177" s="724">
        <v>10</v>
      </c>
      <c r="J177" s="724">
        <v>10</v>
      </c>
      <c r="K177" s="724">
        <v>10</v>
      </c>
      <c r="L177" s="724">
        <v>10</v>
      </c>
      <c r="M177" s="724">
        <v>10</v>
      </c>
      <c r="N177" s="724">
        <v>10</v>
      </c>
      <c r="O177" s="724">
        <v>10</v>
      </c>
      <c r="P177" s="713"/>
    </row>
    <row r="178" spans="1:17" ht="31.5" customHeight="1" x14ac:dyDescent="0.2">
      <c r="A178" s="787"/>
      <c r="B178" s="801"/>
      <c r="C178" s="144" t="s">
        <v>700</v>
      </c>
      <c r="D178" s="724">
        <v>10</v>
      </c>
      <c r="E178" s="724">
        <v>10</v>
      </c>
      <c r="F178" s="724">
        <v>10</v>
      </c>
      <c r="G178" s="724">
        <v>10</v>
      </c>
      <c r="H178" s="724">
        <v>10</v>
      </c>
      <c r="I178" s="724">
        <v>10</v>
      </c>
      <c r="J178" s="724">
        <v>10</v>
      </c>
      <c r="K178" s="724">
        <v>10</v>
      </c>
      <c r="L178" s="724">
        <v>10</v>
      </c>
      <c r="M178" s="724">
        <v>10</v>
      </c>
      <c r="N178" s="724">
        <v>10</v>
      </c>
      <c r="O178" s="724">
        <v>10</v>
      </c>
      <c r="P178" s="713"/>
    </row>
    <row r="179" spans="1:17" ht="33.75" customHeight="1" x14ac:dyDescent="0.2">
      <c r="A179" s="787"/>
      <c r="B179" s="801"/>
      <c r="C179" s="144" t="s">
        <v>699</v>
      </c>
      <c r="D179" s="724">
        <v>10</v>
      </c>
      <c r="E179" s="724">
        <v>10</v>
      </c>
      <c r="F179" s="724">
        <v>10</v>
      </c>
      <c r="G179" s="724">
        <v>10</v>
      </c>
      <c r="H179" s="724">
        <v>10</v>
      </c>
      <c r="I179" s="724">
        <v>10</v>
      </c>
      <c r="J179" s="724">
        <v>10</v>
      </c>
      <c r="K179" s="724">
        <v>10</v>
      </c>
      <c r="L179" s="724">
        <v>10</v>
      </c>
      <c r="M179" s="724">
        <v>10</v>
      </c>
      <c r="N179" s="724">
        <v>10</v>
      </c>
      <c r="O179" s="724">
        <v>10</v>
      </c>
      <c r="P179" s="713"/>
    </row>
    <row r="180" spans="1:17" ht="46.5" customHeight="1" x14ac:dyDescent="0.2">
      <c r="A180" s="787" t="s">
        <v>698</v>
      </c>
      <c r="B180" s="801" t="s">
        <v>697</v>
      </c>
      <c r="C180" s="144" t="s">
        <v>696</v>
      </c>
      <c r="D180" s="724">
        <v>25</v>
      </c>
      <c r="E180" s="724">
        <v>25</v>
      </c>
      <c r="F180" s="724">
        <v>25</v>
      </c>
      <c r="G180" s="724">
        <v>25</v>
      </c>
      <c r="H180" s="724">
        <v>25</v>
      </c>
      <c r="I180" s="724">
        <v>25</v>
      </c>
      <c r="J180" s="724">
        <v>25</v>
      </c>
      <c r="K180" s="724">
        <v>25</v>
      </c>
      <c r="L180" s="724">
        <v>25</v>
      </c>
      <c r="M180" s="724">
        <v>25</v>
      </c>
      <c r="N180" s="724">
        <v>25</v>
      </c>
      <c r="O180" s="724">
        <v>25</v>
      </c>
      <c r="P180" s="713"/>
    </row>
    <row r="181" spans="1:17" ht="36.75" customHeight="1" x14ac:dyDescent="0.2">
      <c r="A181" s="787"/>
      <c r="B181" s="801"/>
      <c r="C181" s="144" t="s">
        <v>695</v>
      </c>
      <c r="D181" s="724">
        <v>25</v>
      </c>
      <c r="E181" s="724">
        <v>25</v>
      </c>
      <c r="F181" s="724">
        <v>25</v>
      </c>
      <c r="G181" s="724">
        <v>25</v>
      </c>
      <c r="H181" s="724">
        <v>25</v>
      </c>
      <c r="I181" s="724">
        <v>25</v>
      </c>
      <c r="J181" s="724">
        <v>25</v>
      </c>
      <c r="K181" s="724">
        <v>25</v>
      </c>
      <c r="L181" s="724">
        <v>25</v>
      </c>
      <c r="M181" s="724">
        <v>25</v>
      </c>
      <c r="N181" s="724">
        <v>25</v>
      </c>
      <c r="O181" s="724">
        <v>25</v>
      </c>
      <c r="P181" s="713"/>
    </row>
    <row r="182" spans="1:17" ht="49.5" customHeight="1" x14ac:dyDescent="0.2">
      <c r="A182" s="105" t="s">
        <v>237</v>
      </c>
      <c r="B182" s="106" t="s">
        <v>238</v>
      </c>
      <c r="C182" s="144" t="s">
        <v>180</v>
      </c>
      <c r="D182" s="723"/>
      <c r="E182" s="723"/>
      <c r="F182" s="723"/>
      <c r="G182" s="723"/>
      <c r="H182" s="723"/>
      <c r="I182" s="723"/>
      <c r="J182" s="723"/>
      <c r="K182" s="723"/>
      <c r="L182" s="723"/>
      <c r="M182" s="723"/>
      <c r="N182" s="723"/>
      <c r="O182" s="723"/>
      <c r="P182" s="713"/>
    </row>
    <row r="183" spans="1:17" ht="45" x14ac:dyDescent="0.2">
      <c r="A183" s="147" t="s">
        <v>239</v>
      </c>
      <c r="B183" s="144" t="s">
        <v>240</v>
      </c>
      <c r="C183" s="146" t="s">
        <v>236</v>
      </c>
      <c r="D183" s="747">
        <v>125</v>
      </c>
      <c r="E183" s="747">
        <v>125</v>
      </c>
      <c r="F183" s="747">
        <v>126</v>
      </c>
      <c r="G183" s="747">
        <v>125</v>
      </c>
      <c r="H183" s="747">
        <v>125</v>
      </c>
      <c r="I183" s="747">
        <v>125</v>
      </c>
      <c r="J183" s="747">
        <v>126</v>
      </c>
      <c r="K183" s="747">
        <v>125</v>
      </c>
      <c r="L183" s="747">
        <v>125</v>
      </c>
      <c r="M183" s="747">
        <v>125</v>
      </c>
      <c r="N183" s="747">
        <v>125</v>
      </c>
      <c r="O183" s="747">
        <v>125</v>
      </c>
      <c r="P183" s="749">
        <v>75</v>
      </c>
    </row>
    <row r="184" spans="1:17" ht="15" x14ac:dyDescent="0.2">
      <c r="A184" s="787" t="s">
        <v>687</v>
      </c>
      <c r="B184" s="782" t="s">
        <v>686</v>
      </c>
      <c r="C184" s="146" t="s">
        <v>348</v>
      </c>
      <c r="D184" s="724">
        <v>50</v>
      </c>
      <c r="E184" s="724">
        <v>50</v>
      </c>
      <c r="F184" s="724">
        <v>50</v>
      </c>
      <c r="G184" s="724">
        <v>50</v>
      </c>
      <c r="H184" s="724">
        <v>50</v>
      </c>
      <c r="I184" s="724">
        <v>50</v>
      </c>
      <c r="J184" s="724">
        <v>50</v>
      </c>
      <c r="K184" s="724">
        <v>50</v>
      </c>
      <c r="L184" s="724">
        <v>50</v>
      </c>
      <c r="M184" s="724">
        <v>50</v>
      </c>
      <c r="N184" s="724">
        <v>50</v>
      </c>
      <c r="O184" s="724">
        <v>50</v>
      </c>
      <c r="P184" s="713"/>
    </row>
    <row r="185" spans="1:17" ht="15" x14ac:dyDescent="0.2">
      <c r="A185" s="787"/>
      <c r="B185" s="782"/>
      <c r="C185" s="146" t="s">
        <v>681</v>
      </c>
      <c r="D185" s="724">
        <v>25</v>
      </c>
      <c r="E185" s="724">
        <v>25</v>
      </c>
      <c r="F185" s="724">
        <v>25</v>
      </c>
      <c r="G185" s="724">
        <v>25</v>
      </c>
      <c r="H185" s="724">
        <v>25</v>
      </c>
      <c r="I185" s="724">
        <v>25</v>
      </c>
      <c r="J185" s="724">
        <v>25</v>
      </c>
      <c r="K185" s="724">
        <v>25</v>
      </c>
      <c r="L185" s="724">
        <v>25</v>
      </c>
      <c r="M185" s="724">
        <v>25</v>
      </c>
      <c r="N185" s="724">
        <v>25</v>
      </c>
      <c r="O185" s="724">
        <v>25</v>
      </c>
      <c r="P185" s="713"/>
    </row>
    <row r="186" spans="1:17" ht="15" x14ac:dyDescent="0.2">
      <c r="A186" s="787" t="s">
        <v>685</v>
      </c>
      <c r="B186" s="782" t="s">
        <v>684</v>
      </c>
      <c r="C186" s="146" t="s">
        <v>348</v>
      </c>
      <c r="D186" s="724">
        <v>30</v>
      </c>
      <c r="E186" s="724">
        <v>30</v>
      </c>
      <c r="F186" s="724">
        <v>30</v>
      </c>
      <c r="G186" s="724">
        <v>30</v>
      </c>
      <c r="H186" s="724">
        <v>30</v>
      </c>
      <c r="I186" s="724">
        <v>30</v>
      </c>
      <c r="J186" s="724">
        <v>30</v>
      </c>
      <c r="K186" s="724">
        <v>30</v>
      </c>
      <c r="L186" s="724">
        <v>30</v>
      </c>
      <c r="M186" s="724">
        <v>30</v>
      </c>
      <c r="N186" s="724">
        <v>30</v>
      </c>
      <c r="O186" s="724">
        <v>30</v>
      </c>
      <c r="P186" s="713"/>
    </row>
    <row r="187" spans="1:17" ht="15" x14ac:dyDescent="0.2">
      <c r="A187" s="787"/>
      <c r="B187" s="782"/>
      <c r="C187" s="146" t="s">
        <v>681</v>
      </c>
      <c r="D187" s="724">
        <v>20</v>
      </c>
      <c r="E187" s="724">
        <v>20</v>
      </c>
      <c r="F187" s="724">
        <v>20</v>
      </c>
      <c r="G187" s="724">
        <v>20</v>
      </c>
      <c r="H187" s="724">
        <v>20</v>
      </c>
      <c r="I187" s="724">
        <v>20</v>
      </c>
      <c r="J187" s="724">
        <v>20</v>
      </c>
      <c r="K187" s="724">
        <v>20</v>
      </c>
      <c r="L187" s="724">
        <v>20</v>
      </c>
      <c r="M187" s="724">
        <v>20</v>
      </c>
      <c r="N187" s="724">
        <v>20</v>
      </c>
      <c r="O187" s="724">
        <v>20</v>
      </c>
      <c r="P187" s="713"/>
    </row>
    <row r="188" spans="1:17" ht="15" x14ac:dyDescent="0.2">
      <c r="A188" s="787" t="s">
        <v>683</v>
      </c>
      <c r="B188" s="782" t="s">
        <v>682</v>
      </c>
      <c r="C188" s="146" t="s">
        <v>348</v>
      </c>
      <c r="D188" s="724">
        <v>15</v>
      </c>
      <c r="E188" s="724">
        <v>15</v>
      </c>
      <c r="F188" s="724">
        <v>15</v>
      </c>
      <c r="G188" s="724">
        <v>15</v>
      </c>
      <c r="H188" s="724">
        <v>15</v>
      </c>
      <c r="I188" s="724">
        <v>15</v>
      </c>
      <c r="J188" s="724">
        <v>15</v>
      </c>
      <c r="K188" s="724">
        <v>15</v>
      </c>
      <c r="L188" s="724">
        <v>15</v>
      </c>
      <c r="M188" s="724">
        <v>15</v>
      </c>
      <c r="N188" s="724">
        <v>15</v>
      </c>
      <c r="O188" s="724">
        <v>15</v>
      </c>
      <c r="P188" s="713"/>
    </row>
    <row r="189" spans="1:17" ht="15" x14ac:dyDescent="0.2">
      <c r="A189" s="787"/>
      <c r="B189" s="782"/>
      <c r="C189" s="146" t="s">
        <v>681</v>
      </c>
      <c r="D189" s="724">
        <v>10</v>
      </c>
      <c r="E189" s="724">
        <v>10</v>
      </c>
      <c r="F189" s="724">
        <v>10</v>
      </c>
      <c r="G189" s="724">
        <v>10</v>
      </c>
      <c r="H189" s="724">
        <v>10</v>
      </c>
      <c r="I189" s="724">
        <v>10</v>
      </c>
      <c r="J189" s="724">
        <v>10</v>
      </c>
      <c r="K189" s="724">
        <v>10</v>
      </c>
      <c r="L189" s="724">
        <v>10</v>
      </c>
      <c r="M189" s="724">
        <v>10</v>
      </c>
      <c r="N189" s="724">
        <v>10</v>
      </c>
      <c r="O189" s="724">
        <v>10</v>
      </c>
      <c r="P189" s="713"/>
    </row>
    <row r="190" spans="1:17" ht="60" x14ac:dyDescent="0.2">
      <c r="A190" s="147" t="s">
        <v>680</v>
      </c>
      <c r="B190" s="144" t="s">
        <v>679</v>
      </c>
      <c r="C190" s="147" t="s">
        <v>678</v>
      </c>
      <c r="D190" s="724">
        <v>75</v>
      </c>
      <c r="E190" s="724">
        <v>75</v>
      </c>
      <c r="F190" s="724">
        <v>75</v>
      </c>
      <c r="G190" s="724">
        <v>75</v>
      </c>
      <c r="H190" s="724">
        <v>75</v>
      </c>
      <c r="I190" s="724">
        <v>75</v>
      </c>
      <c r="J190" s="724">
        <v>75</v>
      </c>
      <c r="K190" s="724">
        <v>75</v>
      </c>
      <c r="L190" s="724">
        <v>75</v>
      </c>
      <c r="M190" s="724">
        <v>75</v>
      </c>
      <c r="N190" s="724">
        <v>75</v>
      </c>
      <c r="O190" s="724">
        <v>75</v>
      </c>
      <c r="P190" s="713"/>
    </row>
    <row r="191" spans="1:17" ht="34.5" customHeight="1" x14ac:dyDescent="0.2">
      <c r="A191" s="748" t="s">
        <v>61</v>
      </c>
      <c r="B191" s="780" t="s">
        <v>62</v>
      </c>
      <c r="C191" s="780"/>
      <c r="D191" s="755">
        <f>SUM(D192:D199)</f>
        <v>425</v>
      </c>
      <c r="E191" s="755">
        <f t="shared" ref="E191:P191" si="11">SUM(E192:E199)</f>
        <v>225</v>
      </c>
      <c r="F191" s="755">
        <f t="shared" si="11"/>
        <v>245</v>
      </c>
      <c r="G191" s="755">
        <f t="shared" si="11"/>
        <v>265</v>
      </c>
      <c r="H191" s="755">
        <f t="shared" si="11"/>
        <v>285</v>
      </c>
      <c r="I191" s="755">
        <f t="shared" si="11"/>
        <v>305</v>
      </c>
      <c r="J191" s="755">
        <f t="shared" si="11"/>
        <v>325</v>
      </c>
      <c r="K191" s="755">
        <f t="shared" si="11"/>
        <v>25</v>
      </c>
      <c r="L191" s="755">
        <f t="shared" si="11"/>
        <v>25</v>
      </c>
      <c r="M191" s="755">
        <f t="shared" si="11"/>
        <v>25</v>
      </c>
      <c r="N191" s="755">
        <f t="shared" si="11"/>
        <v>25</v>
      </c>
      <c r="O191" s="755">
        <f t="shared" si="11"/>
        <v>25</v>
      </c>
      <c r="P191" s="755">
        <f t="shared" si="11"/>
        <v>195</v>
      </c>
      <c r="Q191" s="1">
        <v>2</v>
      </c>
    </row>
    <row r="192" spans="1:17" ht="60" x14ac:dyDescent="0.2">
      <c r="A192" s="147" t="s">
        <v>241</v>
      </c>
      <c r="B192" s="144" t="s">
        <v>242</v>
      </c>
      <c r="C192" s="144" t="s">
        <v>387</v>
      </c>
      <c r="D192" s="703">
        <v>20</v>
      </c>
      <c r="E192" s="703">
        <v>20</v>
      </c>
      <c r="F192" s="703">
        <v>20</v>
      </c>
      <c r="G192" s="703">
        <v>20</v>
      </c>
      <c r="H192" s="703">
        <v>20</v>
      </c>
      <c r="I192" s="703">
        <v>20</v>
      </c>
      <c r="J192" s="703">
        <v>20</v>
      </c>
      <c r="K192" s="703"/>
      <c r="L192" s="703"/>
      <c r="M192" s="703"/>
      <c r="N192" s="703"/>
      <c r="O192" s="703"/>
      <c r="P192" s="713"/>
    </row>
    <row r="193" spans="1:17" ht="57.75" customHeight="1" x14ac:dyDescent="0.2">
      <c r="A193" s="147" t="s">
        <v>243</v>
      </c>
      <c r="B193" s="144" t="s">
        <v>244</v>
      </c>
      <c r="C193" s="144" t="s">
        <v>245</v>
      </c>
      <c r="D193" s="703">
        <v>40</v>
      </c>
      <c r="E193" s="703">
        <v>40</v>
      </c>
      <c r="F193" s="703">
        <v>40</v>
      </c>
      <c r="G193" s="703">
        <v>40</v>
      </c>
      <c r="H193" s="703">
        <v>40</v>
      </c>
      <c r="I193" s="703">
        <v>40</v>
      </c>
      <c r="J193" s="703">
        <v>40</v>
      </c>
      <c r="K193" s="703"/>
      <c r="L193" s="703"/>
      <c r="M193" s="703"/>
      <c r="N193" s="703"/>
      <c r="O193" s="703"/>
      <c r="P193" s="713"/>
    </row>
    <row r="194" spans="1:17" ht="30" x14ac:dyDescent="0.2">
      <c r="A194" s="147" t="s">
        <v>246</v>
      </c>
      <c r="B194" s="144" t="s">
        <v>247</v>
      </c>
      <c r="C194" s="144" t="s">
        <v>248</v>
      </c>
      <c r="D194" s="750">
        <v>120</v>
      </c>
      <c r="E194" s="750">
        <v>60</v>
      </c>
      <c r="F194" s="750">
        <v>60</v>
      </c>
      <c r="G194" s="750">
        <v>60</v>
      </c>
      <c r="H194" s="750">
        <v>60</v>
      </c>
      <c r="I194" s="750">
        <v>60</v>
      </c>
      <c r="J194" s="750">
        <v>60</v>
      </c>
      <c r="K194" s="750"/>
      <c r="L194" s="750"/>
      <c r="M194" s="750"/>
      <c r="N194" s="750"/>
      <c r="O194" s="750"/>
      <c r="P194" s="713"/>
    </row>
    <row r="195" spans="1:17" ht="30" x14ac:dyDescent="0.2">
      <c r="A195" s="147" t="s">
        <v>249</v>
      </c>
      <c r="B195" s="144" t="s">
        <v>250</v>
      </c>
      <c r="C195" s="144" t="s">
        <v>251</v>
      </c>
      <c r="D195" s="750">
        <v>220</v>
      </c>
      <c r="E195" s="750">
        <v>80</v>
      </c>
      <c r="F195" s="750">
        <v>100</v>
      </c>
      <c r="G195" s="703">
        <v>120</v>
      </c>
      <c r="H195" s="750">
        <v>140</v>
      </c>
      <c r="I195" s="703">
        <v>160</v>
      </c>
      <c r="J195" s="750">
        <v>180</v>
      </c>
      <c r="K195" s="703"/>
      <c r="L195" s="750"/>
      <c r="M195" s="750"/>
      <c r="N195" s="750"/>
      <c r="O195" s="750"/>
      <c r="P195" s="713"/>
    </row>
    <row r="196" spans="1:17" ht="15" x14ac:dyDescent="0.2">
      <c r="A196" s="147" t="s">
        <v>594</v>
      </c>
      <c r="B196" s="144" t="s">
        <v>595</v>
      </c>
      <c r="C196" s="144" t="s">
        <v>595</v>
      </c>
      <c r="D196" s="750"/>
      <c r="E196" s="750"/>
      <c r="F196" s="750"/>
      <c r="G196" s="750"/>
      <c r="H196" s="750"/>
      <c r="I196" s="750"/>
      <c r="J196" s="750"/>
      <c r="K196" s="750"/>
      <c r="L196" s="750"/>
      <c r="M196" s="750"/>
      <c r="N196" s="750"/>
      <c r="O196" s="750"/>
      <c r="P196" s="713"/>
    </row>
    <row r="197" spans="1:17" ht="30" customHeight="1" x14ac:dyDescent="0.2">
      <c r="A197" s="147" t="s">
        <v>946</v>
      </c>
      <c r="B197" s="144" t="s">
        <v>948</v>
      </c>
      <c r="C197" s="144"/>
      <c r="D197" s="750"/>
      <c r="E197" s="750"/>
      <c r="F197" s="750"/>
      <c r="G197" s="750"/>
      <c r="H197" s="750"/>
      <c r="I197" s="750"/>
      <c r="J197" s="750"/>
      <c r="K197" s="750"/>
      <c r="L197" s="750"/>
      <c r="M197" s="750"/>
      <c r="N197" s="750"/>
      <c r="O197" s="750"/>
      <c r="P197" s="749">
        <v>145</v>
      </c>
    </row>
    <row r="198" spans="1:17" ht="30" customHeight="1" x14ac:dyDescent="0.2">
      <c r="A198" s="147" t="s">
        <v>995</v>
      </c>
      <c r="B198" s="144" t="s">
        <v>996</v>
      </c>
      <c r="C198" s="144" t="s">
        <v>251</v>
      </c>
      <c r="D198" s="750">
        <v>25</v>
      </c>
      <c r="E198" s="750">
        <v>25</v>
      </c>
      <c r="F198" s="750">
        <v>25</v>
      </c>
      <c r="G198" s="750">
        <v>25</v>
      </c>
      <c r="H198" s="750">
        <v>25</v>
      </c>
      <c r="I198" s="750">
        <v>25</v>
      </c>
      <c r="J198" s="750">
        <v>25</v>
      </c>
      <c r="K198" s="750">
        <v>25</v>
      </c>
      <c r="L198" s="750">
        <v>25</v>
      </c>
      <c r="M198" s="750">
        <v>25</v>
      </c>
      <c r="N198" s="750">
        <v>25</v>
      </c>
      <c r="O198" s="750">
        <v>25</v>
      </c>
      <c r="P198" s="749"/>
    </row>
    <row r="199" spans="1:17" ht="60" x14ac:dyDescent="0.2">
      <c r="A199" s="147" t="s">
        <v>947</v>
      </c>
      <c r="B199" s="144" t="s">
        <v>949</v>
      </c>
      <c r="C199" s="144"/>
      <c r="D199" s="750"/>
      <c r="E199" s="750"/>
      <c r="F199" s="750"/>
      <c r="G199" s="750"/>
      <c r="H199" s="750"/>
      <c r="I199" s="750"/>
      <c r="J199" s="750"/>
      <c r="K199" s="750"/>
      <c r="L199" s="750"/>
      <c r="M199" s="750"/>
      <c r="N199" s="750"/>
      <c r="O199" s="750"/>
      <c r="P199" s="749">
        <v>50</v>
      </c>
    </row>
    <row r="200" spans="1:17" ht="30.75" customHeight="1" x14ac:dyDescent="0.2">
      <c r="A200" s="790" t="s">
        <v>28</v>
      </c>
      <c r="B200" s="790"/>
      <c r="C200" s="790"/>
      <c r="D200" s="725">
        <f t="shared" ref="D200:P200" si="12">D201+D217</f>
        <v>1005</v>
      </c>
      <c r="E200" s="725">
        <f t="shared" si="12"/>
        <v>888</v>
      </c>
      <c r="F200" s="725">
        <f t="shared" si="12"/>
        <v>913</v>
      </c>
      <c r="G200" s="725">
        <f t="shared" si="12"/>
        <v>920</v>
      </c>
      <c r="H200" s="725">
        <f t="shared" si="12"/>
        <v>919</v>
      </c>
      <c r="I200" s="725">
        <f t="shared" si="12"/>
        <v>924</v>
      </c>
      <c r="J200" s="725">
        <f t="shared" si="12"/>
        <v>938</v>
      </c>
      <c r="K200" s="725">
        <f t="shared" si="12"/>
        <v>899</v>
      </c>
      <c r="L200" s="725">
        <f t="shared" si="12"/>
        <v>905</v>
      </c>
      <c r="M200" s="725">
        <f t="shared" si="12"/>
        <v>913</v>
      </c>
      <c r="N200" s="725">
        <f t="shared" si="12"/>
        <v>906</v>
      </c>
      <c r="O200" s="725">
        <f t="shared" si="12"/>
        <v>897</v>
      </c>
      <c r="P200" s="725">
        <f t="shared" si="12"/>
        <v>50</v>
      </c>
      <c r="Q200" s="1">
        <v>1</v>
      </c>
    </row>
    <row r="201" spans="1:17" ht="34.5" customHeight="1" x14ac:dyDescent="0.2">
      <c r="A201" s="748" t="s">
        <v>12</v>
      </c>
      <c r="B201" s="780" t="s">
        <v>13</v>
      </c>
      <c r="C201" s="780"/>
      <c r="D201" s="755">
        <f>SUM(D202:D216)</f>
        <v>915</v>
      </c>
      <c r="E201" s="755">
        <f t="shared" ref="E201:P201" si="13">SUM(E202:E216)</f>
        <v>863</v>
      </c>
      <c r="F201" s="755">
        <f t="shared" si="13"/>
        <v>888</v>
      </c>
      <c r="G201" s="755">
        <f t="shared" si="13"/>
        <v>895</v>
      </c>
      <c r="H201" s="755">
        <f t="shared" si="13"/>
        <v>894</v>
      </c>
      <c r="I201" s="755">
        <f t="shared" si="13"/>
        <v>899</v>
      </c>
      <c r="J201" s="755">
        <f t="shared" si="13"/>
        <v>913</v>
      </c>
      <c r="K201" s="755">
        <f t="shared" si="13"/>
        <v>874</v>
      </c>
      <c r="L201" s="755">
        <f t="shared" si="13"/>
        <v>880</v>
      </c>
      <c r="M201" s="755">
        <f t="shared" si="13"/>
        <v>888</v>
      </c>
      <c r="N201" s="755">
        <f t="shared" si="13"/>
        <v>881</v>
      </c>
      <c r="O201" s="755">
        <f t="shared" si="13"/>
        <v>872</v>
      </c>
      <c r="P201" s="755">
        <f t="shared" si="13"/>
        <v>50</v>
      </c>
      <c r="Q201" s="1">
        <v>2</v>
      </c>
    </row>
    <row r="202" spans="1:17" ht="45" x14ac:dyDescent="0.2">
      <c r="A202" s="146" t="s">
        <v>252</v>
      </c>
      <c r="B202" s="146" t="s">
        <v>253</v>
      </c>
      <c r="C202" s="146" t="s">
        <v>254</v>
      </c>
      <c r="D202" s="703">
        <v>1</v>
      </c>
      <c r="E202" s="703"/>
      <c r="F202" s="703">
        <v>1</v>
      </c>
      <c r="G202" s="703"/>
      <c r="H202" s="703"/>
      <c r="I202" s="703">
        <v>1</v>
      </c>
      <c r="J202" s="703"/>
      <c r="K202" s="703"/>
      <c r="L202" s="703"/>
      <c r="M202" s="703"/>
      <c r="N202" s="703"/>
      <c r="O202" s="703"/>
      <c r="P202" s="713"/>
    </row>
    <row r="203" spans="1:17" ht="16.5" customHeight="1" x14ac:dyDescent="0.2">
      <c r="A203" s="787" t="s">
        <v>255</v>
      </c>
      <c r="B203" s="805" t="s">
        <v>256</v>
      </c>
      <c r="C203" s="144" t="s">
        <v>674</v>
      </c>
      <c r="D203" s="716">
        <v>80</v>
      </c>
      <c r="E203" s="716">
        <v>80</v>
      </c>
      <c r="F203" s="716">
        <v>75</v>
      </c>
      <c r="G203" s="716">
        <v>75</v>
      </c>
      <c r="H203" s="716">
        <v>73</v>
      </c>
      <c r="I203" s="716">
        <v>85</v>
      </c>
      <c r="J203" s="716">
        <v>84</v>
      </c>
      <c r="K203" s="716">
        <v>82</v>
      </c>
      <c r="L203" s="716">
        <v>85</v>
      </c>
      <c r="M203" s="716">
        <v>88</v>
      </c>
      <c r="N203" s="716">
        <v>95</v>
      </c>
      <c r="O203" s="716">
        <v>96</v>
      </c>
      <c r="P203" s="713"/>
    </row>
    <row r="204" spans="1:17" ht="62.25" customHeight="1" x14ac:dyDescent="0.2">
      <c r="A204" s="787"/>
      <c r="B204" s="805"/>
      <c r="C204" s="144" t="s">
        <v>1008</v>
      </c>
      <c r="D204" s="716"/>
      <c r="E204" s="716"/>
      <c r="F204" s="716"/>
      <c r="G204" s="716"/>
      <c r="H204" s="716"/>
      <c r="I204" s="716"/>
      <c r="J204" s="716"/>
      <c r="K204" s="716"/>
      <c r="L204" s="716"/>
      <c r="M204" s="716"/>
      <c r="N204" s="716"/>
      <c r="O204" s="716"/>
      <c r="P204" s="713"/>
    </row>
    <row r="205" spans="1:17" s="8" customFormat="1" ht="65.25" customHeight="1" x14ac:dyDescent="0.2">
      <c r="A205" s="787"/>
      <c r="B205" s="805"/>
      <c r="C205" s="144" t="s">
        <v>1009</v>
      </c>
      <c r="D205" s="716">
        <v>86</v>
      </c>
      <c r="E205" s="716">
        <v>86</v>
      </c>
      <c r="F205" s="716">
        <v>85</v>
      </c>
      <c r="G205" s="716">
        <v>83</v>
      </c>
      <c r="H205" s="716">
        <v>82</v>
      </c>
      <c r="I205" s="716">
        <v>83</v>
      </c>
      <c r="J205" s="716">
        <v>86</v>
      </c>
      <c r="K205" s="716">
        <v>86</v>
      </c>
      <c r="L205" s="716">
        <v>89</v>
      </c>
      <c r="M205" s="716">
        <v>90</v>
      </c>
      <c r="N205" s="716">
        <v>89</v>
      </c>
      <c r="O205" s="716">
        <v>90</v>
      </c>
      <c r="P205" s="726"/>
    </row>
    <row r="206" spans="1:17" ht="36" customHeight="1" x14ac:dyDescent="0.2">
      <c r="A206" s="147" t="s">
        <v>635</v>
      </c>
      <c r="B206" s="147" t="s">
        <v>634</v>
      </c>
      <c r="C206" s="147" t="s">
        <v>636</v>
      </c>
      <c r="D206" s="703">
        <v>30</v>
      </c>
      <c r="E206" s="703">
        <v>35</v>
      </c>
      <c r="F206" s="703">
        <v>35</v>
      </c>
      <c r="G206" s="701">
        <v>40</v>
      </c>
      <c r="H206" s="701">
        <v>40</v>
      </c>
      <c r="I206" s="701">
        <v>45</v>
      </c>
      <c r="J206" s="701">
        <v>45</v>
      </c>
      <c r="K206" s="701">
        <v>50</v>
      </c>
      <c r="L206" s="701">
        <v>50</v>
      </c>
      <c r="M206" s="701">
        <v>50</v>
      </c>
      <c r="N206" s="701">
        <v>50</v>
      </c>
      <c r="O206" s="701">
        <v>50</v>
      </c>
      <c r="P206" s="713"/>
    </row>
    <row r="207" spans="1:17" ht="164.25" customHeight="1" x14ac:dyDescent="0.2">
      <c r="A207" s="147" t="s">
        <v>637</v>
      </c>
      <c r="B207" s="147" t="s">
        <v>638</v>
      </c>
      <c r="C207" s="147" t="s">
        <v>639</v>
      </c>
      <c r="D207" s="703">
        <v>117</v>
      </c>
      <c r="E207" s="703">
        <v>102</v>
      </c>
      <c r="F207" s="703">
        <v>122</v>
      </c>
      <c r="G207" s="701">
        <v>122</v>
      </c>
      <c r="H207" s="701">
        <v>122</v>
      </c>
      <c r="I207" s="701">
        <v>102</v>
      </c>
      <c r="J207" s="701">
        <v>102</v>
      </c>
      <c r="K207" s="701">
        <v>77</v>
      </c>
      <c r="L207" s="701">
        <v>77</v>
      </c>
      <c r="M207" s="701">
        <v>77</v>
      </c>
      <c r="N207" s="701">
        <v>52</v>
      </c>
      <c r="O207" s="701">
        <v>52</v>
      </c>
      <c r="P207" s="713"/>
    </row>
    <row r="208" spans="1:17" ht="45" customHeight="1" x14ac:dyDescent="0.25">
      <c r="A208" s="787" t="s">
        <v>257</v>
      </c>
      <c r="B208" s="788" t="s">
        <v>258</v>
      </c>
      <c r="C208" s="147" t="s">
        <v>259</v>
      </c>
      <c r="D208" s="703">
        <v>93</v>
      </c>
      <c r="E208" s="703">
        <v>101</v>
      </c>
      <c r="F208" s="703">
        <v>100</v>
      </c>
      <c r="G208" s="703">
        <v>104</v>
      </c>
      <c r="H208" s="703">
        <v>106</v>
      </c>
      <c r="I208" s="703">
        <v>110</v>
      </c>
      <c r="J208" s="703">
        <v>113</v>
      </c>
      <c r="K208" s="703">
        <v>123</v>
      </c>
      <c r="L208" s="703">
        <v>133</v>
      </c>
      <c r="M208" s="703">
        <v>137</v>
      </c>
      <c r="N208" s="703">
        <v>139</v>
      </c>
      <c r="O208" s="703">
        <v>138</v>
      </c>
      <c r="P208" s="727"/>
    </row>
    <row r="209" spans="1:17" ht="45" x14ac:dyDescent="0.25">
      <c r="A209" s="787"/>
      <c r="B209" s="788"/>
      <c r="C209" s="147" t="s">
        <v>258</v>
      </c>
      <c r="D209" s="703">
        <v>111</v>
      </c>
      <c r="E209" s="703">
        <v>117</v>
      </c>
      <c r="F209" s="703">
        <v>138</v>
      </c>
      <c r="G209" s="703">
        <v>138</v>
      </c>
      <c r="H209" s="703">
        <v>143</v>
      </c>
      <c r="I209" s="703">
        <v>143</v>
      </c>
      <c r="J209" s="703">
        <v>153</v>
      </c>
      <c r="K209" s="703">
        <v>122</v>
      </c>
      <c r="L209" s="703">
        <v>112</v>
      </c>
      <c r="M209" s="703">
        <v>112</v>
      </c>
      <c r="N209" s="703">
        <v>122</v>
      </c>
      <c r="O209" s="703">
        <v>112</v>
      </c>
      <c r="P209" s="727"/>
    </row>
    <row r="210" spans="1:17" ht="15" x14ac:dyDescent="0.25">
      <c r="A210" s="787"/>
      <c r="B210" s="788"/>
      <c r="C210" s="147" t="s">
        <v>260</v>
      </c>
      <c r="D210" s="703">
        <v>4</v>
      </c>
      <c r="E210" s="703">
        <v>4</v>
      </c>
      <c r="F210" s="703">
        <v>8</v>
      </c>
      <c r="G210" s="703">
        <v>9</v>
      </c>
      <c r="H210" s="703">
        <v>4</v>
      </c>
      <c r="I210" s="701">
        <v>6</v>
      </c>
      <c r="J210" s="701">
        <v>6</v>
      </c>
      <c r="K210" s="701">
        <v>10</v>
      </c>
      <c r="L210" s="701">
        <v>10</v>
      </c>
      <c r="M210" s="701">
        <v>10</v>
      </c>
      <c r="N210" s="701">
        <v>10</v>
      </c>
      <c r="O210" s="701">
        <v>10</v>
      </c>
      <c r="P210" s="727"/>
    </row>
    <row r="211" spans="1:17" ht="156" customHeight="1" x14ac:dyDescent="0.2">
      <c r="A211" s="152" t="s">
        <v>261</v>
      </c>
      <c r="B211" s="152" t="s">
        <v>262</v>
      </c>
      <c r="C211" s="152" t="s">
        <v>1010</v>
      </c>
      <c r="D211" s="718">
        <v>126</v>
      </c>
      <c r="E211" s="718">
        <v>86</v>
      </c>
      <c r="F211" s="718">
        <v>72</v>
      </c>
      <c r="G211" s="718">
        <v>72</v>
      </c>
      <c r="H211" s="718">
        <v>72</v>
      </c>
      <c r="I211" s="718">
        <v>72</v>
      </c>
      <c r="J211" s="718">
        <v>72</v>
      </c>
      <c r="K211" s="718">
        <v>72</v>
      </c>
      <c r="L211" s="718">
        <v>72</v>
      </c>
      <c r="M211" s="718">
        <v>72</v>
      </c>
      <c r="N211" s="718">
        <v>72</v>
      </c>
      <c r="O211" s="718">
        <v>72</v>
      </c>
      <c r="P211" s="713"/>
    </row>
    <row r="212" spans="1:17" ht="91.5" customHeight="1" x14ac:dyDescent="0.2">
      <c r="A212" s="147" t="s">
        <v>264</v>
      </c>
      <c r="B212" s="147" t="s">
        <v>265</v>
      </c>
      <c r="C212" s="146" t="s">
        <v>266</v>
      </c>
      <c r="D212" s="728"/>
      <c r="E212" s="749"/>
      <c r="F212" s="728"/>
      <c r="G212" s="728"/>
      <c r="H212" s="703"/>
      <c r="I212" s="701"/>
      <c r="J212" s="701"/>
      <c r="K212" s="701"/>
      <c r="L212" s="701"/>
      <c r="M212" s="701"/>
      <c r="N212" s="701"/>
      <c r="O212" s="701"/>
      <c r="P212" s="713"/>
    </row>
    <row r="213" spans="1:17" ht="15.75" customHeight="1" x14ac:dyDescent="0.2">
      <c r="A213" s="147" t="s">
        <v>640</v>
      </c>
      <c r="B213" s="147" t="s">
        <v>641</v>
      </c>
      <c r="C213" s="146" t="s">
        <v>641</v>
      </c>
      <c r="D213" s="728">
        <v>42</v>
      </c>
      <c r="E213" s="749">
        <v>27</v>
      </c>
      <c r="F213" s="728">
        <v>27</v>
      </c>
      <c r="G213" s="728">
        <v>27</v>
      </c>
      <c r="H213" s="703">
        <v>27</v>
      </c>
      <c r="I213" s="701">
        <v>27</v>
      </c>
      <c r="J213" s="701">
        <v>27</v>
      </c>
      <c r="K213" s="701">
        <v>27</v>
      </c>
      <c r="L213" s="701">
        <v>27</v>
      </c>
      <c r="M213" s="701">
        <v>27</v>
      </c>
      <c r="N213" s="701">
        <v>27</v>
      </c>
      <c r="O213" s="701">
        <v>27</v>
      </c>
      <c r="P213" s="713"/>
    </row>
    <row r="214" spans="1:17" ht="60" x14ac:dyDescent="0.2">
      <c r="A214" s="147" t="s">
        <v>642</v>
      </c>
      <c r="B214" s="147" t="s">
        <v>643</v>
      </c>
      <c r="C214" s="146" t="s">
        <v>644</v>
      </c>
      <c r="D214" s="728">
        <v>50</v>
      </c>
      <c r="E214" s="749">
        <v>50</v>
      </c>
      <c r="F214" s="728">
        <v>50</v>
      </c>
      <c r="G214" s="728">
        <v>50</v>
      </c>
      <c r="H214" s="703">
        <v>50</v>
      </c>
      <c r="I214" s="701">
        <v>50</v>
      </c>
      <c r="J214" s="701">
        <v>50</v>
      </c>
      <c r="K214" s="701">
        <v>50</v>
      </c>
      <c r="L214" s="701">
        <v>50</v>
      </c>
      <c r="M214" s="701">
        <v>50</v>
      </c>
      <c r="N214" s="701">
        <v>50</v>
      </c>
      <c r="O214" s="701">
        <v>50</v>
      </c>
      <c r="P214" s="713"/>
    </row>
    <row r="215" spans="1:17" ht="15" x14ac:dyDescent="0.2">
      <c r="A215" s="147" t="s">
        <v>997</v>
      </c>
      <c r="B215" s="147" t="s">
        <v>998</v>
      </c>
      <c r="C215" s="146" t="s">
        <v>999</v>
      </c>
      <c r="D215" s="9">
        <v>25</v>
      </c>
      <c r="E215" s="9">
        <v>25</v>
      </c>
      <c r="F215" s="9">
        <v>25</v>
      </c>
      <c r="G215" s="9">
        <v>25</v>
      </c>
      <c r="H215" s="9">
        <v>25</v>
      </c>
      <c r="I215" s="9">
        <v>25</v>
      </c>
      <c r="J215" s="9">
        <v>25</v>
      </c>
      <c r="K215" s="9">
        <v>25</v>
      </c>
      <c r="L215" s="9">
        <v>25</v>
      </c>
      <c r="M215" s="9">
        <v>25</v>
      </c>
      <c r="N215" s="9">
        <v>25</v>
      </c>
      <c r="O215" s="9">
        <v>25</v>
      </c>
      <c r="P215" s="279"/>
    </row>
    <row r="216" spans="1:17" ht="45" x14ac:dyDescent="0.2">
      <c r="A216" s="147" t="s">
        <v>989</v>
      </c>
      <c r="B216" s="147" t="s">
        <v>1000</v>
      </c>
      <c r="C216" s="146" t="s">
        <v>999</v>
      </c>
      <c r="D216" s="9">
        <v>150</v>
      </c>
      <c r="E216" s="9">
        <v>150</v>
      </c>
      <c r="F216" s="9">
        <v>150</v>
      </c>
      <c r="G216" s="9">
        <v>150</v>
      </c>
      <c r="H216" s="9">
        <v>150</v>
      </c>
      <c r="I216" s="9">
        <v>150</v>
      </c>
      <c r="J216" s="9">
        <v>150</v>
      </c>
      <c r="K216" s="9">
        <v>150</v>
      </c>
      <c r="L216" s="9">
        <v>150</v>
      </c>
      <c r="M216" s="9">
        <v>150</v>
      </c>
      <c r="N216" s="9">
        <v>150</v>
      </c>
      <c r="O216" s="9">
        <v>150</v>
      </c>
      <c r="P216" s="751">
        <v>50</v>
      </c>
    </row>
    <row r="217" spans="1:17" ht="25.5" customHeight="1" x14ac:dyDescent="0.2">
      <c r="A217" s="748" t="s">
        <v>14</v>
      </c>
      <c r="B217" s="780" t="s">
        <v>15</v>
      </c>
      <c r="C217" s="780"/>
      <c r="D217" s="755">
        <f>SUM(D218:D221)</f>
        <v>90</v>
      </c>
      <c r="E217" s="755">
        <f t="shared" ref="E217:P217" si="14">SUM(E218:E221)</f>
        <v>25</v>
      </c>
      <c r="F217" s="755">
        <f t="shared" si="14"/>
        <v>25</v>
      </c>
      <c r="G217" s="755">
        <f t="shared" si="14"/>
        <v>25</v>
      </c>
      <c r="H217" s="755">
        <f t="shared" si="14"/>
        <v>25</v>
      </c>
      <c r="I217" s="755">
        <f t="shared" si="14"/>
        <v>25</v>
      </c>
      <c r="J217" s="755">
        <f t="shared" si="14"/>
        <v>25</v>
      </c>
      <c r="K217" s="755">
        <f t="shared" si="14"/>
        <v>25</v>
      </c>
      <c r="L217" s="755">
        <f t="shared" si="14"/>
        <v>25</v>
      </c>
      <c r="M217" s="755">
        <f t="shared" si="14"/>
        <v>25</v>
      </c>
      <c r="N217" s="755">
        <f t="shared" si="14"/>
        <v>25</v>
      </c>
      <c r="O217" s="755">
        <f t="shared" si="14"/>
        <v>25</v>
      </c>
      <c r="P217" s="755">
        <f t="shared" si="14"/>
        <v>0</v>
      </c>
      <c r="Q217" s="1">
        <v>2</v>
      </c>
    </row>
    <row r="218" spans="1:17" ht="45" x14ac:dyDescent="0.2">
      <c r="A218" s="787" t="s">
        <v>645</v>
      </c>
      <c r="B218" s="787" t="s">
        <v>646</v>
      </c>
      <c r="C218" s="146" t="s">
        <v>647</v>
      </c>
      <c r="D218" s="728">
        <v>25</v>
      </c>
      <c r="E218" s="749">
        <v>0</v>
      </c>
      <c r="F218" s="728">
        <v>0</v>
      </c>
      <c r="G218" s="728">
        <v>0</v>
      </c>
      <c r="H218" s="703">
        <v>0</v>
      </c>
      <c r="I218" s="701">
        <v>0</v>
      </c>
      <c r="J218" s="701">
        <v>0</v>
      </c>
      <c r="K218" s="701">
        <v>0</v>
      </c>
      <c r="L218" s="701">
        <v>0</v>
      </c>
      <c r="M218" s="701">
        <v>0</v>
      </c>
      <c r="N218" s="701">
        <v>0</v>
      </c>
      <c r="O218" s="701">
        <v>0</v>
      </c>
      <c r="P218" s="713"/>
    </row>
    <row r="219" spans="1:17" ht="15" x14ac:dyDescent="0.2">
      <c r="A219" s="813"/>
      <c r="B219" s="813"/>
      <c r="C219" s="146" t="s">
        <v>648</v>
      </c>
      <c r="D219" s="728">
        <v>25</v>
      </c>
      <c r="E219" s="749">
        <v>0</v>
      </c>
      <c r="F219" s="728">
        <v>0</v>
      </c>
      <c r="G219" s="728">
        <v>0</v>
      </c>
      <c r="H219" s="703">
        <v>0</v>
      </c>
      <c r="I219" s="701">
        <v>0</v>
      </c>
      <c r="J219" s="701">
        <v>0</v>
      </c>
      <c r="K219" s="701">
        <v>0</v>
      </c>
      <c r="L219" s="701">
        <v>0</v>
      </c>
      <c r="M219" s="701">
        <v>0</v>
      </c>
      <c r="N219" s="701">
        <v>0</v>
      </c>
      <c r="O219" s="701">
        <v>0</v>
      </c>
      <c r="P219" s="713"/>
    </row>
    <row r="220" spans="1:17" ht="30.75" customHeight="1" x14ac:dyDescent="0.2">
      <c r="A220" s="813"/>
      <c r="B220" s="813"/>
      <c r="C220" s="146" t="s">
        <v>649</v>
      </c>
      <c r="D220" s="728">
        <v>15</v>
      </c>
      <c r="E220" s="749">
        <v>0</v>
      </c>
      <c r="F220" s="728">
        <v>0</v>
      </c>
      <c r="G220" s="728">
        <v>0</v>
      </c>
      <c r="H220" s="703">
        <v>0</v>
      </c>
      <c r="I220" s="701">
        <v>0</v>
      </c>
      <c r="J220" s="701">
        <v>0</v>
      </c>
      <c r="K220" s="701">
        <v>0</v>
      </c>
      <c r="L220" s="701">
        <v>0</v>
      </c>
      <c r="M220" s="701">
        <v>0</v>
      </c>
      <c r="N220" s="701">
        <v>0</v>
      </c>
      <c r="O220" s="701">
        <v>0</v>
      </c>
      <c r="P220" s="713"/>
    </row>
    <row r="221" spans="1:17" ht="20.25" customHeight="1" x14ac:dyDescent="0.2">
      <c r="A221" s="752" t="s">
        <v>1001</v>
      </c>
      <c r="B221" s="752" t="s">
        <v>641</v>
      </c>
      <c r="C221" s="146"/>
      <c r="D221" s="9">
        <v>25</v>
      </c>
      <c r="E221" s="9">
        <v>25</v>
      </c>
      <c r="F221" s="9">
        <v>25</v>
      </c>
      <c r="G221" s="9">
        <v>25</v>
      </c>
      <c r="H221" s="9">
        <v>25</v>
      </c>
      <c r="I221" s="9">
        <v>25</v>
      </c>
      <c r="J221" s="9">
        <v>25</v>
      </c>
      <c r="K221" s="9">
        <v>25</v>
      </c>
      <c r="L221" s="9">
        <v>25</v>
      </c>
      <c r="M221" s="9">
        <v>25</v>
      </c>
      <c r="N221" s="9">
        <v>25</v>
      </c>
      <c r="O221" s="9">
        <v>25</v>
      </c>
      <c r="P221" s="279"/>
    </row>
    <row r="222" spans="1:17" ht="28.5" customHeight="1" x14ac:dyDescent="0.2">
      <c r="A222" s="783" t="s">
        <v>51</v>
      </c>
      <c r="B222" s="783"/>
      <c r="C222" s="783"/>
      <c r="D222" s="729">
        <f>D223+D225</f>
        <v>167</v>
      </c>
      <c r="E222" s="729">
        <f t="shared" ref="E222:P222" si="15">E223+E225</f>
        <v>168</v>
      </c>
      <c r="F222" s="729">
        <f t="shared" si="15"/>
        <v>170</v>
      </c>
      <c r="G222" s="729">
        <f t="shared" si="15"/>
        <v>171</v>
      </c>
      <c r="H222" s="729">
        <f t="shared" si="15"/>
        <v>172</v>
      </c>
      <c r="I222" s="729">
        <f t="shared" si="15"/>
        <v>174</v>
      </c>
      <c r="J222" s="729">
        <f t="shared" si="15"/>
        <v>175</v>
      </c>
      <c r="K222" s="729">
        <f t="shared" si="15"/>
        <v>177</v>
      </c>
      <c r="L222" s="729">
        <f t="shared" si="15"/>
        <v>178</v>
      </c>
      <c r="M222" s="729">
        <f t="shared" si="15"/>
        <v>180</v>
      </c>
      <c r="N222" s="729">
        <f t="shared" si="15"/>
        <v>181</v>
      </c>
      <c r="O222" s="729">
        <f t="shared" si="15"/>
        <v>183</v>
      </c>
      <c r="P222" s="729">
        <f t="shared" si="15"/>
        <v>200</v>
      </c>
      <c r="Q222" s="1">
        <v>1</v>
      </c>
    </row>
    <row r="223" spans="1:17" ht="21.75" customHeight="1" x14ac:dyDescent="0.2">
      <c r="A223" s="748" t="s">
        <v>1</v>
      </c>
      <c r="B223" s="780" t="s">
        <v>16</v>
      </c>
      <c r="C223" s="780"/>
      <c r="D223" s="755">
        <f>D224</f>
        <v>136</v>
      </c>
      <c r="E223" s="755">
        <f t="shared" ref="E223:P223" si="16">E224</f>
        <v>137</v>
      </c>
      <c r="F223" s="755">
        <f t="shared" si="16"/>
        <v>139</v>
      </c>
      <c r="G223" s="755">
        <f t="shared" si="16"/>
        <v>140</v>
      </c>
      <c r="H223" s="755">
        <f t="shared" si="16"/>
        <v>141</v>
      </c>
      <c r="I223" s="755">
        <f t="shared" si="16"/>
        <v>143</v>
      </c>
      <c r="J223" s="755">
        <f t="shared" si="16"/>
        <v>144</v>
      </c>
      <c r="K223" s="755">
        <f t="shared" si="16"/>
        <v>146</v>
      </c>
      <c r="L223" s="755">
        <f t="shared" si="16"/>
        <v>147</v>
      </c>
      <c r="M223" s="755">
        <f t="shared" si="16"/>
        <v>149</v>
      </c>
      <c r="N223" s="755">
        <f t="shared" si="16"/>
        <v>150</v>
      </c>
      <c r="O223" s="755">
        <f t="shared" si="16"/>
        <v>152</v>
      </c>
      <c r="P223" s="755">
        <f t="shared" si="16"/>
        <v>0</v>
      </c>
      <c r="Q223" s="1">
        <v>2</v>
      </c>
    </row>
    <row r="224" spans="1:17" ht="30" x14ac:dyDescent="0.2">
      <c r="A224" s="147" t="s">
        <v>267</v>
      </c>
      <c r="B224" s="147" t="s">
        <v>268</v>
      </c>
      <c r="C224" s="147" t="s">
        <v>269</v>
      </c>
      <c r="D224" s="716">
        <v>136</v>
      </c>
      <c r="E224" s="716">
        <v>137</v>
      </c>
      <c r="F224" s="716">
        <v>139</v>
      </c>
      <c r="G224" s="716">
        <v>140</v>
      </c>
      <c r="H224" s="716">
        <v>141</v>
      </c>
      <c r="I224" s="716">
        <v>143</v>
      </c>
      <c r="J224" s="716">
        <v>144</v>
      </c>
      <c r="K224" s="716">
        <v>146</v>
      </c>
      <c r="L224" s="716">
        <v>147</v>
      </c>
      <c r="M224" s="716">
        <v>149</v>
      </c>
      <c r="N224" s="716">
        <v>150</v>
      </c>
      <c r="O224" s="716">
        <v>152</v>
      </c>
      <c r="P224" s="753"/>
    </row>
    <row r="225" spans="1:17" ht="21.75" customHeight="1" x14ac:dyDescent="0.2">
      <c r="A225" s="748" t="s">
        <v>29</v>
      </c>
      <c r="B225" s="780" t="s">
        <v>17</v>
      </c>
      <c r="C225" s="780"/>
      <c r="D225" s="755">
        <f>D226+D227+D228</f>
        <v>31</v>
      </c>
      <c r="E225" s="755">
        <f t="shared" ref="E225:P225" si="17">E226+E227+E228</f>
        <v>31</v>
      </c>
      <c r="F225" s="755">
        <f t="shared" si="17"/>
        <v>31</v>
      </c>
      <c r="G225" s="755">
        <f t="shared" si="17"/>
        <v>31</v>
      </c>
      <c r="H225" s="755">
        <f t="shared" si="17"/>
        <v>31</v>
      </c>
      <c r="I225" s="755">
        <f t="shared" si="17"/>
        <v>31</v>
      </c>
      <c r="J225" s="755">
        <f t="shared" si="17"/>
        <v>31</v>
      </c>
      <c r="K225" s="755">
        <f t="shared" si="17"/>
        <v>31</v>
      </c>
      <c r="L225" s="755">
        <f t="shared" si="17"/>
        <v>31</v>
      </c>
      <c r="M225" s="755">
        <f t="shared" si="17"/>
        <v>31</v>
      </c>
      <c r="N225" s="755">
        <f t="shared" si="17"/>
        <v>31</v>
      </c>
      <c r="O225" s="755">
        <f t="shared" si="17"/>
        <v>31</v>
      </c>
      <c r="P225" s="755">
        <f t="shared" si="17"/>
        <v>200</v>
      </c>
      <c r="Q225" s="1">
        <v>2</v>
      </c>
    </row>
    <row r="226" spans="1:17" ht="16.5" customHeight="1" x14ac:dyDescent="0.2">
      <c r="A226" s="147" t="s">
        <v>270</v>
      </c>
      <c r="B226" s="147" t="s">
        <v>271</v>
      </c>
      <c r="C226" s="147" t="s">
        <v>272</v>
      </c>
      <c r="D226" s="708"/>
      <c r="E226" s="708"/>
      <c r="F226" s="708"/>
      <c r="G226" s="708"/>
      <c r="H226" s="708"/>
      <c r="I226" s="708"/>
      <c r="J226" s="708"/>
      <c r="K226" s="708"/>
      <c r="L226" s="708"/>
      <c r="M226" s="708"/>
      <c r="N226" s="708"/>
      <c r="O226" s="708"/>
      <c r="P226" s="713"/>
    </row>
    <row r="227" spans="1:17" ht="16.5" customHeight="1" x14ac:dyDescent="0.2">
      <c r="A227" s="147" t="s">
        <v>602</v>
      </c>
      <c r="B227" s="147" t="s">
        <v>601</v>
      </c>
      <c r="C227" s="147" t="s">
        <v>603</v>
      </c>
      <c r="D227" s="751">
        <v>31</v>
      </c>
      <c r="E227" s="751">
        <v>31</v>
      </c>
      <c r="F227" s="751">
        <v>31</v>
      </c>
      <c r="G227" s="751">
        <v>31</v>
      </c>
      <c r="H227" s="751">
        <v>31</v>
      </c>
      <c r="I227" s="751">
        <v>31</v>
      </c>
      <c r="J227" s="751">
        <v>31</v>
      </c>
      <c r="K227" s="751">
        <v>31</v>
      </c>
      <c r="L227" s="751">
        <v>31</v>
      </c>
      <c r="M227" s="751">
        <v>31</v>
      </c>
      <c r="N227" s="751">
        <v>31</v>
      </c>
      <c r="O227" s="751">
        <v>31</v>
      </c>
      <c r="P227" s="751">
        <v>175</v>
      </c>
    </row>
    <row r="228" spans="1:17" ht="16.5" customHeight="1" x14ac:dyDescent="0.2">
      <c r="A228" s="147" t="s">
        <v>972</v>
      </c>
      <c r="B228" s="147" t="s">
        <v>971</v>
      </c>
      <c r="C228" s="147"/>
      <c r="D228" s="751"/>
      <c r="E228" s="751"/>
      <c r="F228" s="751"/>
      <c r="G228" s="751"/>
      <c r="H228" s="751"/>
      <c r="I228" s="751"/>
      <c r="J228" s="751"/>
      <c r="K228" s="751"/>
      <c r="L228" s="751"/>
      <c r="M228" s="751"/>
      <c r="N228" s="751"/>
      <c r="O228" s="751"/>
      <c r="P228" s="751">
        <v>25</v>
      </c>
    </row>
    <row r="229" spans="1:17" s="687" customFormat="1" ht="25.5" customHeight="1" x14ac:dyDescent="0.2">
      <c r="A229" s="785" t="s">
        <v>30</v>
      </c>
      <c r="B229" s="786"/>
      <c r="C229" s="786"/>
      <c r="D229" s="756">
        <f>D230</f>
        <v>0</v>
      </c>
      <c r="E229" s="756">
        <f t="shared" ref="E229:P229" si="18">E230</f>
        <v>0</v>
      </c>
      <c r="F229" s="756">
        <f t="shared" si="18"/>
        <v>0</v>
      </c>
      <c r="G229" s="756">
        <f t="shared" si="18"/>
        <v>0</v>
      </c>
      <c r="H229" s="756">
        <f t="shared" si="18"/>
        <v>0</v>
      </c>
      <c r="I229" s="756">
        <f t="shared" si="18"/>
        <v>0</v>
      </c>
      <c r="J229" s="756">
        <f t="shared" si="18"/>
        <v>0</v>
      </c>
      <c r="K229" s="756">
        <f t="shared" si="18"/>
        <v>0</v>
      </c>
      <c r="L229" s="756">
        <f t="shared" si="18"/>
        <v>0</v>
      </c>
      <c r="M229" s="756">
        <f t="shared" si="18"/>
        <v>0</v>
      </c>
      <c r="N229" s="756">
        <f t="shared" si="18"/>
        <v>0</v>
      </c>
      <c r="O229" s="756">
        <f t="shared" si="18"/>
        <v>0</v>
      </c>
      <c r="P229" s="756">
        <f t="shared" si="18"/>
        <v>75</v>
      </c>
      <c r="Q229" s="687">
        <v>1</v>
      </c>
    </row>
    <row r="230" spans="1:17" ht="33.75" customHeight="1" x14ac:dyDescent="0.2">
      <c r="A230" s="748" t="s">
        <v>10</v>
      </c>
      <c r="B230" s="780" t="s">
        <v>11</v>
      </c>
      <c r="C230" s="780"/>
      <c r="D230" s="755">
        <f>D231+D232</f>
        <v>0</v>
      </c>
      <c r="E230" s="755">
        <f t="shared" ref="E230:P230" si="19">E231+E232</f>
        <v>0</v>
      </c>
      <c r="F230" s="755">
        <f t="shared" si="19"/>
        <v>0</v>
      </c>
      <c r="G230" s="755">
        <f t="shared" si="19"/>
        <v>0</v>
      </c>
      <c r="H230" s="755">
        <f t="shared" si="19"/>
        <v>0</v>
      </c>
      <c r="I230" s="755">
        <f t="shared" si="19"/>
        <v>0</v>
      </c>
      <c r="J230" s="755">
        <f t="shared" si="19"/>
        <v>0</v>
      </c>
      <c r="K230" s="755">
        <f t="shared" si="19"/>
        <v>0</v>
      </c>
      <c r="L230" s="755">
        <f t="shared" si="19"/>
        <v>0</v>
      </c>
      <c r="M230" s="755">
        <f t="shared" si="19"/>
        <v>0</v>
      </c>
      <c r="N230" s="755">
        <f t="shared" si="19"/>
        <v>0</v>
      </c>
      <c r="O230" s="755">
        <f t="shared" si="19"/>
        <v>0</v>
      </c>
      <c r="P230" s="755">
        <f t="shared" si="19"/>
        <v>75</v>
      </c>
      <c r="Q230" s="1">
        <v>2</v>
      </c>
    </row>
    <row r="231" spans="1:17" s="687" customFormat="1" ht="16.5" customHeight="1" x14ac:dyDescent="0.2">
      <c r="A231" s="147" t="s">
        <v>894</v>
      </c>
      <c r="B231" s="126" t="s">
        <v>896</v>
      </c>
      <c r="C231" s="688"/>
      <c r="D231" s="757"/>
      <c r="E231" s="757"/>
      <c r="F231" s="757"/>
      <c r="G231" s="757"/>
      <c r="H231" s="757"/>
      <c r="I231" s="757"/>
      <c r="J231" s="757"/>
      <c r="K231" s="757"/>
      <c r="L231" s="757"/>
      <c r="M231" s="757"/>
      <c r="N231" s="757"/>
      <c r="O231" s="757"/>
      <c r="P231" s="751">
        <v>25</v>
      </c>
    </row>
    <row r="232" spans="1:17" s="687" customFormat="1" ht="16.5" customHeight="1" x14ac:dyDescent="0.2">
      <c r="A232" s="147" t="s">
        <v>895</v>
      </c>
      <c r="B232" s="126" t="s">
        <v>897</v>
      </c>
      <c r="C232" s="688"/>
      <c r="D232" s="757"/>
      <c r="E232" s="757"/>
      <c r="F232" s="757"/>
      <c r="G232" s="757"/>
      <c r="H232" s="757"/>
      <c r="I232" s="757"/>
      <c r="J232" s="757"/>
      <c r="K232" s="757"/>
      <c r="L232" s="757"/>
      <c r="M232" s="757"/>
      <c r="N232" s="757"/>
      <c r="O232" s="757"/>
      <c r="P232" s="751">
        <v>50</v>
      </c>
    </row>
    <row r="233" spans="1:17" s="2" customFormat="1" ht="39" customHeight="1" x14ac:dyDescent="0.2">
      <c r="A233" s="794" t="s">
        <v>1016</v>
      </c>
      <c r="B233" s="794"/>
      <c r="C233" s="794"/>
      <c r="D233" s="761">
        <f>D234+D319+D328+D341+D366+D379</f>
        <v>6726</v>
      </c>
      <c r="E233" s="761">
        <f t="shared" ref="E233:P233" si="20">E234+E319+E328+E341+E366+E379</f>
        <v>6843.3185000000003</v>
      </c>
      <c r="F233" s="761">
        <f t="shared" si="20"/>
        <v>6829.4193992500004</v>
      </c>
      <c r="G233" s="761">
        <f t="shared" si="20"/>
        <v>6915.3343849196244</v>
      </c>
      <c r="H233" s="761">
        <f t="shared" si="20"/>
        <v>7144.09642750887</v>
      </c>
      <c r="I233" s="761">
        <f t="shared" si="20"/>
        <v>7386.7398328229792</v>
      </c>
      <c r="J233" s="761">
        <f t="shared" si="20"/>
        <v>7363.3002960523099</v>
      </c>
      <c r="K233" s="761">
        <f t="shared" si="20"/>
        <v>6928.8149580424288</v>
      </c>
      <c r="L233" s="761">
        <f t="shared" si="20"/>
        <v>7001.3224638431466</v>
      </c>
      <c r="M233" s="761">
        <f t="shared" si="20"/>
        <v>7051.8630236287936</v>
      </c>
      <c r="N233" s="761">
        <f t="shared" si="20"/>
        <v>7107.4784760857601</v>
      </c>
      <c r="O233" s="761">
        <f t="shared" si="20"/>
        <v>7177.7603094773376</v>
      </c>
      <c r="P233" s="761">
        <f t="shared" si="20"/>
        <v>5794</v>
      </c>
      <c r="Q233" s="2">
        <v>1</v>
      </c>
    </row>
    <row r="234" spans="1:17" s="687" customFormat="1" ht="25.5" customHeight="1" x14ac:dyDescent="0.2">
      <c r="A234" s="785" t="s">
        <v>7</v>
      </c>
      <c r="B234" s="786"/>
      <c r="C234" s="786"/>
      <c r="D234" s="756">
        <f>D235+D237+D252+D261+D267+D277+D285+D293+D295+D297+D301+D306+D308+D310+D314</f>
        <v>2557</v>
      </c>
      <c r="E234" s="756">
        <f t="shared" ref="E234:P234" si="21">E235+E237+E252+E261+E267+E277+E285+E293+E295+E297+E301+E306+E308+E310+E314</f>
        <v>2816.3185000000003</v>
      </c>
      <c r="F234" s="756">
        <f t="shared" si="21"/>
        <v>2824.41939925</v>
      </c>
      <c r="G234" s="756">
        <f t="shared" si="21"/>
        <v>2835.3343849196249</v>
      </c>
      <c r="H234" s="756">
        <f t="shared" si="21"/>
        <v>2849.09642750887</v>
      </c>
      <c r="I234" s="756">
        <f t="shared" si="21"/>
        <v>2864.7398328229792</v>
      </c>
      <c r="J234" s="756">
        <f t="shared" si="21"/>
        <v>2882.3002960523099</v>
      </c>
      <c r="K234" s="756">
        <f t="shared" si="21"/>
        <v>2843.8149580424283</v>
      </c>
      <c r="L234" s="756">
        <f t="shared" si="21"/>
        <v>2871.3224638431466</v>
      </c>
      <c r="M234" s="756">
        <f t="shared" si="21"/>
        <v>2891.8630236287941</v>
      </c>
      <c r="N234" s="756">
        <f t="shared" si="21"/>
        <v>2919.4784760857601</v>
      </c>
      <c r="O234" s="756">
        <f t="shared" si="21"/>
        <v>2947.7603094773376</v>
      </c>
      <c r="P234" s="756">
        <f t="shared" si="21"/>
        <v>2918</v>
      </c>
      <c r="Q234" s="687">
        <v>1</v>
      </c>
    </row>
    <row r="235" spans="1:17" ht="33.75" customHeight="1" x14ac:dyDescent="0.2">
      <c r="A235" s="748" t="s">
        <v>763</v>
      </c>
      <c r="B235" s="780" t="s">
        <v>898</v>
      </c>
      <c r="C235" s="780"/>
      <c r="D235" s="755">
        <f>SUM(D236)</f>
        <v>0</v>
      </c>
      <c r="E235" s="755">
        <f t="shared" ref="E235:P235" si="22">SUM(E236)</f>
        <v>0</v>
      </c>
      <c r="F235" s="755">
        <f t="shared" si="22"/>
        <v>0</v>
      </c>
      <c r="G235" s="755">
        <f t="shared" si="22"/>
        <v>0</v>
      </c>
      <c r="H235" s="755">
        <f t="shared" si="22"/>
        <v>0</v>
      </c>
      <c r="I235" s="755">
        <f t="shared" si="22"/>
        <v>0</v>
      </c>
      <c r="J235" s="755">
        <f t="shared" si="22"/>
        <v>0</v>
      </c>
      <c r="K235" s="755">
        <f t="shared" si="22"/>
        <v>0</v>
      </c>
      <c r="L235" s="755">
        <f t="shared" si="22"/>
        <v>0</v>
      </c>
      <c r="M235" s="755">
        <f t="shared" si="22"/>
        <v>0</v>
      </c>
      <c r="N235" s="755">
        <f t="shared" si="22"/>
        <v>0</v>
      </c>
      <c r="O235" s="755">
        <f t="shared" si="22"/>
        <v>0</v>
      </c>
      <c r="P235" s="755">
        <f t="shared" si="22"/>
        <v>50</v>
      </c>
    </row>
    <row r="236" spans="1:17" s="689" customFormat="1" ht="22.5" customHeight="1" x14ac:dyDescent="0.2">
      <c r="A236" s="126" t="s">
        <v>899</v>
      </c>
      <c r="B236" s="161" t="s">
        <v>900</v>
      </c>
      <c r="C236" s="742"/>
      <c r="D236" s="743"/>
      <c r="E236" s="743"/>
      <c r="F236" s="743"/>
      <c r="G236" s="743"/>
      <c r="H236" s="743"/>
      <c r="I236" s="743"/>
      <c r="J236" s="743"/>
      <c r="K236" s="743"/>
      <c r="L236" s="743"/>
      <c r="M236" s="743"/>
      <c r="N236" s="743"/>
      <c r="O236" s="743"/>
      <c r="P236" s="751">
        <v>50</v>
      </c>
    </row>
    <row r="237" spans="1:17" ht="33.75" customHeight="1" x14ac:dyDescent="0.2">
      <c r="A237" s="748" t="s">
        <v>20</v>
      </c>
      <c r="B237" s="780" t="s">
        <v>21</v>
      </c>
      <c r="C237" s="780"/>
      <c r="D237" s="755">
        <f>SUM(D238:D251)</f>
        <v>1400</v>
      </c>
      <c r="E237" s="755">
        <f t="shared" ref="E237:P237" si="23">SUM(E238:E251)</f>
        <v>1638</v>
      </c>
      <c r="F237" s="755">
        <f t="shared" si="23"/>
        <v>1632</v>
      </c>
      <c r="G237" s="755">
        <f t="shared" si="23"/>
        <v>1630</v>
      </c>
      <c r="H237" s="755">
        <f t="shared" si="23"/>
        <v>1630</v>
      </c>
      <c r="I237" s="755">
        <f t="shared" si="23"/>
        <v>1630</v>
      </c>
      <c r="J237" s="755">
        <f t="shared" si="23"/>
        <v>1630</v>
      </c>
      <c r="K237" s="755">
        <f t="shared" si="23"/>
        <v>1630</v>
      </c>
      <c r="L237" s="755">
        <f t="shared" si="23"/>
        <v>1630</v>
      </c>
      <c r="M237" s="755">
        <f t="shared" si="23"/>
        <v>1630</v>
      </c>
      <c r="N237" s="755">
        <f t="shared" si="23"/>
        <v>1630</v>
      </c>
      <c r="O237" s="755">
        <f t="shared" si="23"/>
        <v>1630</v>
      </c>
      <c r="P237" s="755">
        <f t="shared" si="23"/>
        <v>225</v>
      </c>
      <c r="Q237" s="1">
        <v>2</v>
      </c>
    </row>
    <row r="238" spans="1:17" ht="45" x14ac:dyDescent="0.2">
      <c r="A238" s="147" t="s">
        <v>274</v>
      </c>
      <c r="B238" s="144" t="s">
        <v>275</v>
      </c>
      <c r="C238" s="144" t="s">
        <v>276</v>
      </c>
      <c r="D238" s="705">
        <v>250</v>
      </c>
      <c r="E238" s="705">
        <v>258</v>
      </c>
      <c r="F238" s="705">
        <v>252</v>
      </c>
      <c r="G238" s="705">
        <v>250</v>
      </c>
      <c r="H238" s="705">
        <v>250</v>
      </c>
      <c r="I238" s="705">
        <v>250</v>
      </c>
      <c r="J238" s="705">
        <v>250</v>
      </c>
      <c r="K238" s="705">
        <v>250</v>
      </c>
      <c r="L238" s="705">
        <v>250</v>
      </c>
      <c r="M238" s="705">
        <v>250</v>
      </c>
      <c r="N238" s="705">
        <v>250</v>
      </c>
      <c r="O238" s="705">
        <v>250</v>
      </c>
      <c r="P238" s="751">
        <v>150</v>
      </c>
    </row>
    <row r="239" spans="1:17" ht="48" customHeight="1" x14ac:dyDescent="0.2">
      <c r="A239" s="147" t="s">
        <v>277</v>
      </c>
      <c r="B239" s="146" t="s">
        <v>278</v>
      </c>
      <c r="C239" s="144" t="s">
        <v>276</v>
      </c>
      <c r="D239" s="749">
        <v>100</v>
      </c>
      <c r="E239" s="749">
        <v>130</v>
      </c>
      <c r="F239" s="749">
        <v>130</v>
      </c>
      <c r="G239" s="749">
        <v>130</v>
      </c>
      <c r="H239" s="749">
        <v>130</v>
      </c>
      <c r="I239" s="749">
        <v>130</v>
      </c>
      <c r="J239" s="749">
        <v>130</v>
      </c>
      <c r="K239" s="749">
        <v>130</v>
      </c>
      <c r="L239" s="749">
        <v>130</v>
      </c>
      <c r="M239" s="749">
        <v>130</v>
      </c>
      <c r="N239" s="749">
        <v>130</v>
      </c>
      <c r="O239" s="749">
        <v>130</v>
      </c>
      <c r="P239" s="713"/>
    </row>
    <row r="240" spans="1:17" ht="60" x14ac:dyDescent="0.2">
      <c r="A240" s="147" t="s">
        <v>279</v>
      </c>
      <c r="B240" s="146" t="s">
        <v>280</v>
      </c>
      <c r="C240" s="144" t="s">
        <v>276</v>
      </c>
      <c r="D240" s="703">
        <v>100</v>
      </c>
      <c r="E240" s="703">
        <v>130</v>
      </c>
      <c r="F240" s="703">
        <v>130</v>
      </c>
      <c r="G240" s="703">
        <v>130</v>
      </c>
      <c r="H240" s="703">
        <v>130</v>
      </c>
      <c r="I240" s="703">
        <v>130</v>
      </c>
      <c r="J240" s="703">
        <v>130</v>
      </c>
      <c r="K240" s="703">
        <v>130</v>
      </c>
      <c r="L240" s="703">
        <v>130</v>
      </c>
      <c r="M240" s="703">
        <v>130</v>
      </c>
      <c r="N240" s="750">
        <v>130</v>
      </c>
      <c r="O240" s="750">
        <v>130</v>
      </c>
      <c r="P240" s="713"/>
    </row>
    <row r="241" spans="1:17" ht="34.5" customHeight="1" x14ac:dyDescent="0.2">
      <c r="A241" s="147" t="s">
        <v>281</v>
      </c>
      <c r="B241" s="146" t="s">
        <v>282</v>
      </c>
      <c r="C241" s="144" t="s">
        <v>276</v>
      </c>
      <c r="D241" s="703">
        <v>150</v>
      </c>
      <c r="E241" s="703">
        <v>170</v>
      </c>
      <c r="F241" s="703">
        <v>170</v>
      </c>
      <c r="G241" s="703">
        <v>170</v>
      </c>
      <c r="H241" s="703">
        <v>170</v>
      </c>
      <c r="I241" s="703">
        <v>170</v>
      </c>
      <c r="J241" s="703">
        <v>170</v>
      </c>
      <c r="K241" s="703">
        <v>170</v>
      </c>
      <c r="L241" s="703">
        <v>170</v>
      </c>
      <c r="M241" s="703">
        <v>170</v>
      </c>
      <c r="N241" s="750">
        <v>170</v>
      </c>
      <c r="O241" s="750">
        <v>170</v>
      </c>
      <c r="P241" s="713"/>
    </row>
    <row r="242" spans="1:17" ht="60" x14ac:dyDescent="0.2">
      <c r="A242" s="147" t="s">
        <v>283</v>
      </c>
      <c r="B242" s="144" t="s">
        <v>284</v>
      </c>
      <c r="C242" s="144" t="s">
        <v>276</v>
      </c>
      <c r="D242" s="749">
        <v>150</v>
      </c>
      <c r="E242" s="749">
        <v>180</v>
      </c>
      <c r="F242" s="749">
        <v>180</v>
      </c>
      <c r="G242" s="749">
        <v>180</v>
      </c>
      <c r="H242" s="749">
        <v>180</v>
      </c>
      <c r="I242" s="749">
        <v>180</v>
      </c>
      <c r="J242" s="749">
        <v>180</v>
      </c>
      <c r="K242" s="749">
        <v>180</v>
      </c>
      <c r="L242" s="749">
        <v>180</v>
      </c>
      <c r="M242" s="749">
        <v>180</v>
      </c>
      <c r="N242" s="749">
        <v>180</v>
      </c>
      <c r="O242" s="749">
        <v>180</v>
      </c>
      <c r="P242" s="713"/>
    </row>
    <row r="243" spans="1:17" ht="45" x14ac:dyDescent="0.2">
      <c r="A243" s="147" t="s">
        <v>285</v>
      </c>
      <c r="B243" s="146" t="s">
        <v>286</v>
      </c>
      <c r="C243" s="144" t="s">
        <v>276</v>
      </c>
      <c r="D243" s="703">
        <v>100</v>
      </c>
      <c r="E243" s="703">
        <v>120</v>
      </c>
      <c r="F243" s="703">
        <v>120</v>
      </c>
      <c r="G243" s="703">
        <v>120</v>
      </c>
      <c r="H243" s="703">
        <v>120</v>
      </c>
      <c r="I243" s="703">
        <v>120</v>
      </c>
      <c r="J243" s="703">
        <v>120</v>
      </c>
      <c r="K243" s="703">
        <v>120</v>
      </c>
      <c r="L243" s="703">
        <v>120</v>
      </c>
      <c r="M243" s="703">
        <v>120</v>
      </c>
      <c r="N243" s="703">
        <v>120</v>
      </c>
      <c r="O243" s="703">
        <v>120</v>
      </c>
      <c r="P243" s="713"/>
    </row>
    <row r="244" spans="1:17" ht="90" x14ac:dyDescent="0.2">
      <c r="A244" s="147" t="s">
        <v>287</v>
      </c>
      <c r="B244" s="144" t="s">
        <v>288</v>
      </c>
      <c r="C244" s="144" t="s">
        <v>276</v>
      </c>
      <c r="D244" s="703">
        <v>150</v>
      </c>
      <c r="E244" s="703">
        <v>150</v>
      </c>
      <c r="F244" s="703">
        <v>150</v>
      </c>
      <c r="G244" s="703">
        <v>150</v>
      </c>
      <c r="H244" s="703">
        <v>150</v>
      </c>
      <c r="I244" s="703">
        <v>150</v>
      </c>
      <c r="J244" s="703">
        <v>150</v>
      </c>
      <c r="K244" s="703">
        <v>150</v>
      </c>
      <c r="L244" s="703">
        <v>150</v>
      </c>
      <c r="M244" s="703">
        <v>150</v>
      </c>
      <c r="N244" s="701">
        <v>150</v>
      </c>
      <c r="O244" s="701">
        <v>150</v>
      </c>
      <c r="P244" s="713"/>
    </row>
    <row r="245" spans="1:17" ht="45" x14ac:dyDescent="0.2">
      <c r="A245" s="147" t="s">
        <v>289</v>
      </c>
      <c r="B245" s="146" t="s">
        <v>290</v>
      </c>
      <c r="C245" s="144" t="s">
        <v>276</v>
      </c>
      <c r="D245" s="703">
        <v>100</v>
      </c>
      <c r="E245" s="703">
        <v>130</v>
      </c>
      <c r="F245" s="703">
        <v>130</v>
      </c>
      <c r="G245" s="703">
        <v>130</v>
      </c>
      <c r="H245" s="703">
        <v>130</v>
      </c>
      <c r="I245" s="703">
        <v>130</v>
      </c>
      <c r="J245" s="703">
        <v>130</v>
      </c>
      <c r="K245" s="703">
        <v>130</v>
      </c>
      <c r="L245" s="703">
        <v>130</v>
      </c>
      <c r="M245" s="703">
        <v>130</v>
      </c>
      <c r="N245" s="701">
        <v>130</v>
      </c>
      <c r="O245" s="701">
        <v>130</v>
      </c>
      <c r="P245" s="713"/>
    </row>
    <row r="246" spans="1:17" ht="75" x14ac:dyDescent="0.2">
      <c r="A246" s="147" t="s">
        <v>291</v>
      </c>
      <c r="B246" s="146" t="s">
        <v>292</v>
      </c>
      <c r="C246" s="144" t="s">
        <v>276</v>
      </c>
      <c r="D246" s="703">
        <v>100</v>
      </c>
      <c r="E246" s="703">
        <v>130</v>
      </c>
      <c r="F246" s="703">
        <v>130</v>
      </c>
      <c r="G246" s="703">
        <v>130</v>
      </c>
      <c r="H246" s="703">
        <v>130</v>
      </c>
      <c r="I246" s="703">
        <v>130</v>
      </c>
      <c r="J246" s="703">
        <v>130</v>
      </c>
      <c r="K246" s="703">
        <v>130</v>
      </c>
      <c r="L246" s="703">
        <v>130</v>
      </c>
      <c r="M246" s="703">
        <v>130</v>
      </c>
      <c r="N246" s="701">
        <v>130</v>
      </c>
      <c r="O246" s="701">
        <v>130</v>
      </c>
      <c r="P246" s="713"/>
    </row>
    <row r="247" spans="1:17" ht="45" x14ac:dyDescent="0.2">
      <c r="A247" s="147" t="s">
        <v>293</v>
      </c>
      <c r="B247" s="146" t="s">
        <v>294</v>
      </c>
      <c r="C247" s="144" t="s">
        <v>276</v>
      </c>
      <c r="D247" s="703">
        <v>50</v>
      </c>
      <c r="E247" s="703">
        <v>70</v>
      </c>
      <c r="F247" s="703">
        <v>70</v>
      </c>
      <c r="G247" s="703">
        <v>70</v>
      </c>
      <c r="H247" s="703">
        <v>70</v>
      </c>
      <c r="I247" s="703">
        <v>70</v>
      </c>
      <c r="J247" s="703">
        <v>70</v>
      </c>
      <c r="K247" s="703">
        <v>70</v>
      </c>
      <c r="L247" s="703">
        <v>70</v>
      </c>
      <c r="M247" s="703">
        <v>70</v>
      </c>
      <c r="N247" s="703">
        <v>70</v>
      </c>
      <c r="O247" s="703">
        <v>70</v>
      </c>
      <c r="P247" s="713"/>
    </row>
    <row r="248" spans="1:17" ht="66.75" customHeight="1" x14ac:dyDescent="0.2">
      <c r="A248" s="147" t="s">
        <v>575</v>
      </c>
      <c r="B248" s="146" t="s">
        <v>574</v>
      </c>
      <c r="C248" s="144" t="s">
        <v>576</v>
      </c>
      <c r="D248" s="703">
        <v>150</v>
      </c>
      <c r="E248" s="703">
        <v>170</v>
      </c>
      <c r="F248" s="703">
        <v>170</v>
      </c>
      <c r="G248" s="703">
        <v>170</v>
      </c>
      <c r="H248" s="703">
        <v>170</v>
      </c>
      <c r="I248" s="703">
        <v>170</v>
      </c>
      <c r="J248" s="703">
        <v>170</v>
      </c>
      <c r="K248" s="703">
        <v>170</v>
      </c>
      <c r="L248" s="703">
        <v>170</v>
      </c>
      <c r="M248" s="703">
        <v>170</v>
      </c>
      <c r="N248" s="701">
        <v>170</v>
      </c>
      <c r="O248" s="701">
        <v>170</v>
      </c>
      <c r="P248" s="713"/>
    </row>
    <row r="249" spans="1:17" ht="60.75" customHeight="1" x14ac:dyDescent="0.2">
      <c r="A249" s="147" t="s">
        <v>950</v>
      </c>
      <c r="B249" s="146" t="s">
        <v>288</v>
      </c>
      <c r="C249" s="144"/>
      <c r="D249" s="703"/>
      <c r="E249" s="703"/>
      <c r="F249" s="703"/>
      <c r="G249" s="703"/>
      <c r="H249" s="703"/>
      <c r="I249" s="703"/>
      <c r="J249" s="703"/>
      <c r="K249" s="703"/>
      <c r="L249" s="703"/>
      <c r="M249" s="703"/>
      <c r="N249" s="701"/>
      <c r="O249" s="701"/>
      <c r="P249" s="708">
        <v>25</v>
      </c>
    </row>
    <row r="250" spans="1:17" ht="48" customHeight="1" x14ac:dyDescent="0.2">
      <c r="A250" s="147" t="s">
        <v>951</v>
      </c>
      <c r="B250" s="146" t="s">
        <v>953</v>
      </c>
      <c r="C250" s="144"/>
      <c r="D250" s="703"/>
      <c r="E250" s="703"/>
      <c r="F250" s="703"/>
      <c r="G250" s="703"/>
      <c r="H250" s="703"/>
      <c r="I250" s="703"/>
      <c r="J250" s="703"/>
      <c r="K250" s="703"/>
      <c r="L250" s="703"/>
      <c r="M250" s="703"/>
      <c r="N250" s="701"/>
      <c r="O250" s="701"/>
      <c r="P250" s="708">
        <v>25</v>
      </c>
    </row>
    <row r="251" spans="1:17" ht="45" customHeight="1" x14ac:dyDescent="0.2">
      <c r="A251" s="147" t="s">
        <v>952</v>
      </c>
      <c r="B251" s="146" t="s">
        <v>954</v>
      </c>
      <c r="C251" s="144"/>
      <c r="D251" s="703"/>
      <c r="E251" s="703"/>
      <c r="F251" s="703"/>
      <c r="G251" s="703"/>
      <c r="H251" s="703"/>
      <c r="I251" s="703"/>
      <c r="J251" s="703"/>
      <c r="K251" s="703"/>
      <c r="L251" s="703"/>
      <c r="M251" s="703"/>
      <c r="N251" s="701"/>
      <c r="O251" s="701"/>
      <c r="P251" s="708">
        <v>25</v>
      </c>
    </row>
    <row r="252" spans="1:17" ht="33.75" customHeight="1" x14ac:dyDescent="0.2">
      <c r="A252" s="748" t="s">
        <v>3</v>
      </c>
      <c r="B252" s="780" t="s">
        <v>4</v>
      </c>
      <c r="C252" s="780"/>
      <c r="D252" s="755">
        <f>SUM(D253:D260)</f>
        <v>413</v>
      </c>
      <c r="E252" s="755">
        <f t="shared" ref="E252:P252" si="24">SUM(E253:E260)</f>
        <v>415.1</v>
      </c>
      <c r="F252" s="755">
        <f t="shared" si="24"/>
        <v>424.52805000000001</v>
      </c>
      <c r="G252" s="755">
        <f t="shared" si="24"/>
        <v>430.29743602500002</v>
      </c>
      <c r="H252" s="755">
        <f t="shared" si="24"/>
        <v>438.42198218401245</v>
      </c>
      <c r="I252" s="755">
        <f t="shared" si="24"/>
        <v>447.91607246246502</v>
      </c>
      <c r="J252" s="755">
        <f t="shared" si="24"/>
        <v>455.7946733971948</v>
      </c>
      <c r="K252" s="755">
        <f t="shared" si="24"/>
        <v>439.07335766978122</v>
      </c>
      <c r="L252" s="755">
        <f t="shared" si="24"/>
        <v>448.76832865540734</v>
      </c>
      <c r="M252" s="755">
        <f t="shared" si="24"/>
        <v>459.89644596595133</v>
      </c>
      <c r="N252" s="755">
        <f t="shared" si="24"/>
        <v>471.47525202757242</v>
      </c>
      <c r="O252" s="755">
        <f t="shared" si="24"/>
        <v>483.52299973468911</v>
      </c>
      <c r="P252" s="755">
        <f t="shared" si="24"/>
        <v>1223</v>
      </c>
      <c r="Q252" s="1">
        <v>2</v>
      </c>
    </row>
    <row r="253" spans="1:17" ht="64.5" customHeight="1" x14ac:dyDescent="0.2">
      <c r="A253" s="147" t="s">
        <v>295</v>
      </c>
      <c r="B253" s="144" t="s">
        <v>296</v>
      </c>
      <c r="C253" s="144" t="s">
        <v>297</v>
      </c>
      <c r="D253" s="703">
        <v>34</v>
      </c>
      <c r="E253" s="703">
        <v>35.215000000000003</v>
      </c>
      <c r="F253" s="703">
        <v>35.479207500000001</v>
      </c>
      <c r="G253" s="703">
        <v>35.794615403750001</v>
      </c>
      <c r="H253" s="701">
        <v>37.163297327601875</v>
      </c>
      <c r="I253" s="701">
        <v>38.587410869369748</v>
      </c>
      <c r="J253" s="701">
        <v>40.069201009579203</v>
      </c>
      <c r="K253" s="701">
        <v>41.611003650467183</v>
      </c>
      <c r="L253" s="701">
        <v>43.2152492983111</v>
      </c>
      <c r="M253" s="701">
        <v>44.884466894892697</v>
      </c>
      <c r="N253" s="701">
        <v>46.621287804135854</v>
      </c>
      <c r="O253" s="701">
        <v>48.428449960203359</v>
      </c>
      <c r="P253" s="708">
        <v>50</v>
      </c>
    </row>
    <row r="254" spans="1:17" ht="60.75" customHeight="1" x14ac:dyDescent="0.25">
      <c r="A254" s="147" t="s">
        <v>298</v>
      </c>
      <c r="B254" s="144" t="s">
        <v>299</v>
      </c>
      <c r="C254" s="144" t="s">
        <v>300</v>
      </c>
      <c r="D254" s="730">
        <v>47</v>
      </c>
      <c r="E254" s="730">
        <v>48.215000000000003</v>
      </c>
      <c r="F254" s="730">
        <v>49.479207500000001</v>
      </c>
      <c r="G254" s="730">
        <v>50.794615403750001</v>
      </c>
      <c r="H254" s="730">
        <v>52.163297327601875</v>
      </c>
      <c r="I254" s="730">
        <v>53.587410869369748</v>
      </c>
      <c r="J254" s="730">
        <v>55.069201009579224</v>
      </c>
      <c r="K254" s="730">
        <v>40.611003650467183</v>
      </c>
      <c r="L254" s="730">
        <v>42.2152492983111</v>
      </c>
      <c r="M254" s="730">
        <v>43.884466894892697</v>
      </c>
      <c r="N254" s="730">
        <v>45.621287804135854</v>
      </c>
      <c r="O254" s="730">
        <v>47.428449960203359</v>
      </c>
      <c r="P254" s="713"/>
    </row>
    <row r="255" spans="1:17" ht="33" customHeight="1" x14ac:dyDescent="0.2">
      <c r="A255" s="54" t="s">
        <v>301</v>
      </c>
      <c r="B255" s="6" t="s">
        <v>302</v>
      </c>
      <c r="C255" s="144" t="s">
        <v>303</v>
      </c>
      <c r="D255" s="703">
        <v>43</v>
      </c>
      <c r="E255" s="703">
        <v>44.215000000000003</v>
      </c>
      <c r="F255" s="703">
        <v>45.479207500000001</v>
      </c>
      <c r="G255" s="703">
        <v>46.794615403750001</v>
      </c>
      <c r="H255" s="703">
        <v>48.163297327601875</v>
      </c>
      <c r="I255" s="703">
        <v>49.587410869369748</v>
      </c>
      <c r="J255" s="703">
        <v>51.069201009579224</v>
      </c>
      <c r="K255" s="703">
        <v>40.611003650467183</v>
      </c>
      <c r="L255" s="703">
        <v>42.2152492983111</v>
      </c>
      <c r="M255" s="749">
        <v>43.884466894892697</v>
      </c>
      <c r="N255" s="703">
        <v>45.621287804135854</v>
      </c>
      <c r="O255" s="703">
        <v>47.428449960203359</v>
      </c>
      <c r="P255" s="713"/>
    </row>
    <row r="256" spans="1:17" ht="60" x14ac:dyDescent="0.2">
      <c r="A256" s="54" t="s">
        <v>304</v>
      </c>
      <c r="B256" s="146" t="s">
        <v>305</v>
      </c>
      <c r="C256" s="144" t="s">
        <v>1011</v>
      </c>
      <c r="D256" s="704">
        <v>27</v>
      </c>
      <c r="E256" s="705">
        <v>26.012499999999999</v>
      </c>
      <c r="F256" s="705">
        <v>27.066006250000001</v>
      </c>
      <c r="G256" s="705">
        <v>28.162179503125</v>
      </c>
      <c r="H256" s="705">
        <v>29.302747773001563</v>
      </c>
      <c r="I256" s="705">
        <v>30.489509057808128</v>
      </c>
      <c r="J256" s="705">
        <v>31.724334174649357</v>
      </c>
      <c r="K256" s="705">
        <v>33.009169708722659</v>
      </c>
      <c r="L256" s="705">
        <v>34.346041081925925</v>
      </c>
      <c r="M256" s="705">
        <v>35.737055745743923</v>
      </c>
      <c r="N256" s="705">
        <v>37.184406503446553</v>
      </c>
      <c r="O256" s="705">
        <v>38.690374966836139</v>
      </c>
      <c r="P256" s="713"/>
    </row>
    <row r="257" spans="1:17" ht="50.25" customHeight="1" x14ac:dyDescent="0.2">
      <c r="A257" s="54" t="s">
        <v>307</v>
      </c>
      <c r="B257" s="146" t="s">
        <v>308</v>
      </c>
      <c r="C257" s="144" t="s">
        <v>309</v>
      </c>
      <c r="D257" s="703">
        <v>25</v>
      </c>
      <c r="E257" s="703">
        <v>26.012499999999999</v>
      </c>
      <c r="F257" s="703">
        <v>27.066006250000001</v>
      </c>
      <c r="G257" s="703">
        <v>28.162179503125</v>
      </c>
      <c r="H257" s="703">
        <v>29.302747773001563</v>
      </c>
      <c r="I257" s="703">
        <v>30.489509057808128</v>
      </c>
      <c r="J257" s="703">
        <v>31.724334174649357</v>
      </c>
      <c r="K257" s="703">
        <v>33.009169708722659</v>
      </c>
      <c r="L257" s="703">
        <v>34.346041081925925</v>
      </c>
      <c r="M257" s="703">
        <v>35.737055745743923</v>
      </c>
      <c r="N257" s="749">
        <v>37.184406503446553</v>
      </c>
      <c r="O257" s="703">
        <v>38.690374966836139</v>
      </c>
      <c r="P257" s="713"/>
    </row>
    <row r="258" spans="1:17" ht="60.75" customHeight="1" x14ac:dyDescent="0.2">
      <c r="A258" s="54" t="s">
        <v>310</v>
      </c>
      <c r="B258" s="146" t="s">
        <v>311</v>
      </c>
      <c r="C258" s="144" t="s">
        <v>312</v>
      </c>
      <c r="D258" s="703">
        <v>36</v>
      </c>
      <c r="E258" s="703">
        <v>37.215000000000003</v>
      </c>
      <c r="F258" s="703">
        <v>39.479207500000001</v>
      </c>
      <c r="G258" s="703">
        <v>40.794615403750001</v>
      </c>
      <c r="H258" s="749">
        <v>41.163297327601875</v>
      </c>
      <c r="I258" s="749">
        <v>42.587410869369748</v>
      </c>
      <c r="J258" s="749">
        <v>44.069201009579224</v>
      </c>
      <c r="K258" s="749">
        <v>45.611003650467183</v>
      </c>
      <c r="L258" s="749">
        <v>47.2152492983111</v>
      </c>
      <c r="M258" s="749">
        <v>48.884466894892697</v>
      </c>
      <c r="N258" s="749">
        <v>50.621287804135854</v>
      </c>
      <c r="O258" s="749">
        <v>52.428449960203359</v>
      </c>
      <c r="P258" s="708">
        <v>125</v>
      </c>
    </row>
    <row r="259" spans="1:17" ht="183" customHeight="1" x14ac:dyDescent="0.2">
      <c r="A259" s="54" t="s">
        <v>313</v>
      </c>
      <c r="B259" s="146" t="s">
        <v>314</v>
      </c>
      <c r="C259" s="144" t="s">
        <v>315</v>
      </c>
      <c r="D259" s="703">
        <v>201</v>
      </c>
      <c r="E259" s="703">
        <v>198.215</v>
      </c>
      <c r="F259" s="703">
        <v>200.4792075</v>
      </c>
      <c r="G259" s="703">
        <v>199.79461540375002</v>
      </c>
      <c r="H259" s="703">
        <v>201.16329732760187</v>
      </c>
      <c r="I259" s="703">
        <v>202.58741086936976</v>
      </c>
      <c r="J259" s="703">
        <v>202.06920100957922</v>
      </c>
      <c r="K259" s="703">
        <v>204.61100365046718</v>
      </c>
      <c r="L259" s="703">
        <v>205.21524929831111</v>
      </c>
      <c r="M259" s="703">
        <v>206.88446689489268</v>
      </c>
      <c r="N259" s="703">
        <v>208.62128780413585</v>
      </c>
      <c r="O259" s="703">
        <v>210.42844996020335</v>
      </c>
      <c r="P259" s="708">
        <v>998</v>
      </c>
    </row>
    <row r="260" spans="1:17" ht="32.25" customHeight="1" x14ac:dyDescent="0.2">
      <c r="A260" s="54" t="s">
        <v>955</v>
      </c>
      <c r="B260" s="146" t="s">
        <v>956</v>
      </c>
      <c r="C260" s="144"/>
      <c r="D260" s="703"/>
      <c r="E260" s="703"/>
      <c r="F260" s="703"/>
      <c r="G260" s="703"/>
      <c r="H260" s="703"/>
      <c r="I260" s="703"/>
      <c r="J260" s="703"/>
      <c r="K260" s="703"/>
      <c r="L260" s="703"/>
      <c r="M260" s="703"/>
      <c r="N260" s="703"/>
      <c r="O260" s="703"/>
      <c r="P260" s="708">
        <v>50</v>
      </c>
    </row>
    <row r="261" spans="1:17" ht="22.5" customHeight="1" x14ac:dyDescent="0.2">
      <c r="A261" s="748" t="s">
        <v>33</v>
      </c>
      <c r="B261" s="780" t="s">
        <v>34</v>
      </c>
      <c r="C261" s="780"/>
      <c r="D261" s="755">
        <f>SUM(D262:D266)</f>
        <v>104</v>
      </c>
      <c r="E261" s="755">
        <f t="shared" ref="E261:P261" si="25">SUM(E262:E266)</f>
        <v>109.05</v>
      </c>
      <c r="F261" s="755">
        <f t="shared" si="25"/>
        <v>114.264025</v>
      </c>
      <c r="G261" s="755">
        <f t="shared" si="25"/>
        <v>119.6487180125</v>
      </c>
      <c r="H261" s="755">
        <f t="shared" si="25"/>
        <v>123.21099109200625</v>
      </c>
      <c r="I261" s="755">
        <f t="shared" si="25"/>
        <v>126.95803623123251</v>
      </c>
      <c r="J261" s="755">
        <f t="shared" si="25"/>
        <v>130.89733669859743</v>
      </c>
      <c r="K261" s="755">
        <f t="shared" si="25"/>
        <v>136.03667883489061</v>
      </c>
      <c r="L261" s="755">
        <f t="shared" si="25"/>
        <v>141.3841643277037</v>
      </c>
      <c r="M261" s="755">
        <f t="shared" si="25"/>
        <v>146.94822298297566</v>
      </c>
      <c r="N261" s="755">
        <f t="shared" si="25"/>
        <v>152.73762601378618</v>
      </c>
      <c r="O261" s="755">
        <f t="shared" si="25"/>
        <v>160.07112490050841</v>
      </c>
      <c r="P261" s="755">
        <f t="shared" si="25"/>
        <v>250</v>
      </c>
      <c r="Q261" s="1">
        <v>2</v>
      </c>
    </row>
    <row r="262" spans="1:17" ht="63.75" customHeight="1" x14ac:dyDescent="0.2">
      <c r="A262" s="54" t="s">
        <v>316</v>
      </c>
      <c r="B262" s="146" t="s">
        <v>317</v>
      </c>
      <c r="C262" s="144" t="s">
        <v>318</v>
      </c>
      <c r="D262" s="703">
        <v>20</v>
      </c>
      <c r="E262" s="703">
        <v>20.81</v>
      </c>
      <c r="F262" s="703">
        <v>21.652804999999997</v>
      </c>
      <c r="G262" s="703">
        <v>22.529743602499998</v>
      </c>
      <c r="H262" s="703">
        <v>23.442198218401249</v>
      </c>
      <c r="I262" s="703">
        <v>24.391607246246497</v>
      </c>
      <c r="J262" s="703">
        <v>25.379467339719479</v>
      </c>
      <c r="K262" s="701">
        <v>26.407335766978118</v>
      </c>
      <c r="L262" s="701">
        <v>27.476832865540732</v>
      </c>
      <c r="M262" s="701">
        <v>28.589644596595132</v>
      </c>
      <c r="N262" s="701">
        <v>29.747525202757235</v>
      </c>
      <c r="O262" s="701">
        <v>30.952299973468904</v>
      </c>
      <c r="P262" s="713"/>
    </row>
    <row r="263" spans="1:17" ht="64.5" customHeight="1" x14ac:dyDescent="0.2">
      <c r="A263" s="54" t="s">
        <v>319</v>
      </c>
      <c r="B263" s="146" t="s">
        <v>49</v>
      </c>
      <c r="C263" s="144" t="s">
        <v>318</v>
      </c>
      <c r="D263" s="703">
        <v>25</v>
      </c>
      <c r="E263" s="703">
        <v>26.012499999999999</v>
      </c>
      <c r="F263" s="703">
        <v>27.066006250000001</v>
      </c>
      <c r="G263" s="703">
        <v>28.162179503125</v>
      </c>
      <c r="H263" s="703">
        <v>29.302747773001563</v>
      </c>
      <c r="I263" s="703">
        <v>30.489509057808128</v>
      </c>
      <c r="J263" s="703">
        <v>31.724334174649357</v>
      </c>
      <c r="K263" s="701">
        <v>33.009169708722659</v>
      </c>
      <c r="L263" s="701">
        <v>34.346041081925925</v>
      </c>
      <c r="M263" s="701">
        <v>35.737055745743923</v>
      </c>
      <c r="N263" s="701">
        <v>37.184406503446553</v>
      </c>
      <c r="O263" s="701">
        <v>38.690374966836139</v>
      </c>
      <c r="P263" s="713"/>
    </row>
    <row r="264" spans="1:17" ht="64.5" customHeight="1" x14ac:dyDescent="0.2">
      <c r="A264" s="54" t="s">
        <v>320</v>
      </c>
      <c r="B264" s="146" t="s">
        <v>50</v>
      </c>
      <c r="C264" s="144" t="s">
        <v>318</v>
      </c>
      <c r="D264" s="703"/>
      <c r="E264" s="703"/>
      <c r="F264" s="703"/>
      <c r="G264" s="703"/>
      <c r="H264" s="703"/>
      <c r="I264" s="703"/>
      <c r="J264" s="703"/>
      <c r="K264" s="701"/>
      <c r="L264" s="701"/>
      <c r="M264" s="701"/>
      <c r="N264" s="701"/>
      <c r="O264" s="701"/>
      <c r="P264" s="713"/>
    </row>
    <row r="265" spans="1:17" ht="75" x14ac:dyDescent="0.2">
      <c r="A265" s="54" t="s">
        <v>321</v>
      </c>
      <c r="B265" s="146" t="s">
        <v>322</v>
      </c>
      <c r="C265" s="144" t="s">
        <v>323</v>
      </c>
      <c r="D265" s="703">
        <v>30</v>
      </c>
      <c r="E265" s="703">
        <v>31.215</v>
      </c>
      <c r="F265" s="703">
        <v>32.479207500000001</v>
      </c>
      <c r="G265" s="703">
        <v>33.794615403750001</v>
      </c>
      <c r="H265" s="701">
        <v>35.163297327601875</v>
      </c>
      <c r="I265" s="701">
        <v>36.587410869369748</v>
      </c>
      <c r="J265" s="701">
        <v>38.069201009579224</v>
      </c>
      <c r="K265" s="701">
        <v>39.611003650467183</v>
      </c>
      <c r="L265" s="701">
        <v>41.2152492983111</v>
      </c>
      <c r="M265" s="701">
        <v>42.884466894892697</v>
      </c>
      <c r="N265" s="701">
        <v>44.621287804135854</v>
      </c>
      <c r="O265" s="701">
        <v>46.428449960203359</v>
      </c>
      <c r="P265" s="713"/>
    </row>
    <row r="266" spans="1:17" ht="75" x14ac:dyDescent="0.2">
      <c r="A266" s="54" t="s">
        <v>324</v>
      </c>
      <c r="B266" s="146" t="s">
        <v>325</v>
      </c>
      <c r="C266" s="144" t="s">
        <v>323</v>
      </c>
      <c r="D266" s="703">
        <v>29</v>
      </c>
      <c r="E266" s="703">
        <v>31.012499999999999</v>
      </c>
      <c r="F266" s="703">
        <v>33.066006250000001</v>
      </c>
      <c r="G266" s="703">
        <v>35.162179503125003</v>
      </c>
      <c r="H266" s="701">
        <v>35.302747773001563</v>
      </c>
      <c r="I266" s="701">
        <v>35.489509057808128</v>
      </c>
      <c r="J266" s="701">
        <v>35.724334174649357</v>
      </c>
      <c r="K266" s="701">
        <v>37.009169708722659</v>
      </c>
      <c r="L266" s="701">
        <v>38.346041081925925</v>
      </c>
      <c r="M266" s="701">
        <v>39.737055745743923</v>
      </c>
      <c r="N266" s="701">
        <v>41.184406503446553</v>
      </c>
      <c r="O266" s="701">
        <v>44</v>
      </c>
      <c r="P266" s="708">
        <v>250</v>
      </c>
    </row>
    <row r="267" spans="1:17" ht="33.75" customHeight="1" x14ac:dyDescent="0.2">
      <c r="A267" s="748" t="s">
        <v>22</v>
      </c>
      <c r="B267" s="780" t="s">
        <v>23</v>
      </c>
      <c r="C267" s="780"/>
      <c r="D267" s="755">
        <f>SUM(D268:D276)</f>
        <v>180</v>
      </c>
      <c r="E267" s="755">
        <f t="shared" ref="E267:P267" si="26">SUM(E268:E276)</f>
        <v>187.16849999999999</v>
      </c>
      <c r="F267" s="755">
        <f t="shared" si="26"/>
        <v>191.62732425000002</v>
      </c>
      <c r="G267" s="755">
        <f t="shared" si="26"/>
        <v>199.38823088212499</v>
      </c>
      <c r="H267" s="755">
        <f t="shared" si="26"/>
        <v>207.46345423285106</v>
      </c>
      <c r="I267" s="755">
        <f t="shared" si="26"/>
        <v>215.86572412928152</v>
      </c>
      <c r="J267" s="755">
        <f t="shared" si="26"/>
        <v>224.60828595651742</v>
      </c>
      <c r="K267" s="755">
        <f t="shared" si="26"/>
        <v>233.70492153775638</v>
      </c>
      <c r="L267" s="755">
        <f t="shared" si="26"/>
        <v>243.16997086003551</v>
      </c>
      <c r="M267" s="755">
        <f t="shared" si="26"/>
        <v>253.01835467986692</v>
      </c>
      <c r="N267" s="755">
        <f t="shared" si="26"/>
        <v>263.26559804440154</v>
      </c>
      <c r="O267" s="755">
        <f t="shared" si="26"/>
        <v>273.16618484214001</v>
      </c>
      <c r="P267" s="755">
        <f t="shared" si="26"/>
        <v>150</v>
      </c>
      <c r="Q267" s="1">
        <v>2</v>
      </c>
    </row>
    <row r="268" spans="1:17" ht="60" x14ac:dyDescent="0.2">
      <c r="A268" s="54" t="s">
        <v>326</v>
      </c>
      <c r="B268" s="146" t="s">
        <v>327</v>
      </c>
      <c r="C268" s="144" t="s">
        <v>276</v>
      </c>
      <c r="D268" s="703">
        <v>3</v>
      </c>
      <c r="E268" s="703">
        <v>3</v>
      </c>
      <c r="F268" s="703">
        <v>0</v>
      </c>
      <c r="G268" s="703">
        <v>0</v>
      </c>
      <c r="H268" s="703">
        <v>0</v>
      </c>
      <c r="I268" s="703">
        <v>0</v>
      </c>
      <c r="J268" s="703">
        <v>0</v>
      </c>
      <c r="K268" s="703">
        <v>0</v>
      </c>
      <c r="L268" s="703">
        <v>0</v>
      </c>
      <c r="M268" s="703">
        <v>0</v>
      </c>
      <c r="N268" s="703">
        <v>0</v>
      </c>
      <c r="O268" s="703">
        <v>0</v>
      </c>
      <c r="P268" s="713"/>
    </row>
    <row r="269" spans="1:17" ht="45" customHeight="1" x14ac:dyDescent="0.2">
      <c r="A269" s="54" t="s">
        <v>328</v>
      </c>
      <c r="B269" s="146" t="s">
        <v>329</v>
      </c>
      <c r="C269" s="144" t="s">
        <v>330</v>
      </c>
      <c r="D269" s="703">
        <v>30</v>
      </c>
      <c r="E269" s="703">
        <v>31.215</v>
      </c>
      <c r="F269" s="703">
        <v>32.479207500000001</v>
      </c>
      <c r="G269" s="703">
        <v>33.794615403750001</v>
      </c>
      <c r="H269" s="703">
        <v>35.163297327601875</v>
      </c>
      <c r="I269" s="703">
        <v>36.587410869369748</v>
      </c>
      <c r="J269" s="703">
        <v>38.069201009579224</v>
      </c>
      <c r="K269" s="703">
        <v>39.611003650467183</v>
      </c>
      <c r="L269" s="703">
        <v>41.2152492983111</v>
      </c>
      <c r="M269" s="703">
        <v>42.884466894892697</v>
      </c>
      <c r="N269" s="703">
        <v>44.621287804135854</v>
      </c>
      <c r="O269" s="703">
        <v>46.428449960203359</v>
      </c>
      <c r="P269" s="713"/>
    </row>
    <row r="270" spans="1:17" ht="48" customHeight="1" x14ac:dyDescent="0.2">
      <c r="A270" s="54" t="s">
        <v>331</v>
      </c>
      <c r="B270" s="146" t="s">
        <v>332</v>
      </c>
      <c r="C270" s="144" t="s">
        <v>330</v>
      </c>
      <c r="D270" s="703">
        <v>30</v>
      </c>
      <c r="E270" s="703">
        <v>31.215</v>
      </c>
      <c r="F270" s="703">
        <v>32.479207500000001</v>
      </c>
      <c r="G270" s="703">
        <v>33.794615403750001</v>
      </c>
      <c r="H270" s="703">
        <v>35.163297327601875</v>
      </c>
      <c r="I270" s="703">
        <v>36.587410869369748</v>
      </c>
      <c r="J270" s="703">
        <v>38.069201009579224</v>
      </c>
      <c r="K270" s="703">
        <v>39.611003650467183</v>
      </c>
      <c r="L270" s="703">
        <v>41.2152492983111</v>
      </c>
      <c r="M270" s="703">
        <v>42.884466894892697</v>
      </c>
      <c r="N270" s="703">
        <v>44.621287804135854</v>
      </c>
      <c r="O270" s="703">
        <v>46.428449960203359</v>
      </c>
      <c r="P270" s="713"/>
    </row>
    <row r="271" spans="1:17" ht="46.5" customHeight="1" x14ac:dyDescent="0.2">
      <c r="A271" s="54" t="s">
        <v>333</v>
      </c>
      <c r="B271" s="146" t="s">
        <v>334</v>
      </c>
      <c r="C271" s="144" t="s">
        <v>330</v>
      </c>
      <c r="D271" s="703">
        <v>30</v>
      </c>
      <c r="E271" s="703">
        <v>31.215</v>
      </c>
      <c r="F271" s="703">
        <v>32.479207500000001</v>
      </c>
      <c r="G271" s="703">
        <v>33.794615403750001</v>
      </c>
      <c r="H271" s="703">
        <v>35.163297327601875</v>
      </c>
      <c r="I271" s="703">
        <v>36.587410869369748</v>
      </c>
      <c r="J271" s="703">
        <v>38.069201009579224</v>
      </c>
      <c r="K271" s="703">
        <v>39.611003650467183</v>
      </c>
      <c r="L271" s="703">
        <v>41.2152492983111</v>
      </c>
      <c r="M271" s="703">
        <v>42.884466894892697</v>
      </c>
      <c r="N271" s="703">
        <v>44.621287804135854</v>
      </c>
      <c r="O271" s="703">
        <v>46.428449960203359</v>
      </c>
      <c r="P271" s="713"/>
    </row>
    <row r="272" spans="1:17" ht="45" customHeight="1" x14ac:dyDescent="0.2">
      <c r="A272" s="54" t="s">
        <v>335</v>
      </c>
      <c r="B272" s="146" t="s">
        <v>336</v>
      </c>
      <c r="C272" s="144" t="s">
        <v>330</v>
      </c>
      <c r="D272" s="703">
        <v>30</v>
      </c>
      <c r="E272" s="703">
        <v>31.215</v>
      </c>
      <c r="F272" s="703">
        <v>32.479207500000001</v>
      </c>
      <c r="G272" s="703">
        <v>33.794615403750001</v>
      </c>
      <c r="H272" s="703">
        <v>35.163297327601875</v>
      </c>
      <c r="I272" s="703">
        <v>36.587410869369748</v>
      </c>
      <c r="J272" s="703">
        <v>38.069201009579224</v>
      </c>
      <c r="K272" s="703">
        <v>39.611003650467183</v>
      </c>
      <c r="L272" s="703">
        <v>41.2152492983111</v>
      </c>
      <c r="M272" s="703">
        <v>42.884466894892697</v>
      </c>
      <c r="N272" s="703">
        <v>44.621287804135854</v>
      </c>
      <c r="O272" s="703">
        <v>45</v>
      </c>
      <c r="P272" s="713"/>
    </row>
    <row r="273" spans="1:28" ht="29.25" customHeight="1" x14ac:dyDescent="0.2">
      <c r="A273" s="54" t="s">
        <v>337</v>
      </c>
      <c r="B273" s="146" t="s">
        <v>338</v>
      </c>
      <c r="C273" s="144" t="s">
        <v>339</v>
      </c>
      <c r="D273" s="703">
        <v>29</v>
      </c>
      <c r="E273" s="703">
        <v>30.174500000000002</v>
      </c>
      <c r="F273" s="703">
        <v>31.39656725</v>
      </c>
      <c r="G273" s="703">
        <v>32.668128223624997</v>
      </c>
      <c r="H273" s="703">
        <v>33.991187416681811</v>
      </c>
      <c r="I273" s="703">
        <v>35.367830507057427</v>
      </c>
      <c r="J273" s="703">
        <v>36.800227642593249</v>
      </c>
      <c r="K273" s="703">
        <v>38.290636862118276</v>
      </c>
      <c r="L273" s="703">
        <v>39.841407655034068</v>
      </c>
      <c r="M273" s="703">
        <v>41.454984665062945</v>
      </c>
      <c r="N273" s="703">
        <v>43.133911543997996</v>
      </c>
      <c r="O273" s="703">
        <v>44.880834961529914</v>
      </c>
      <c r="P273" s="713"/>
    </row>
    <row r="274" spans="1:28" ht="30" x14ac:dyDescent="0.2">
      <c r="A274" s="58" t="s">
        <v>340</v>
      </c>
      <c r="B274" s="146" t="s">
        <v>341</v>
      </c>
      <c r="C274" s="144" t="s">
        <v>342</v>
      </c>
      <c r="D274" s="703">
        <v>28</v>
      </c>
      <c r="E274" s="703">
        <v>29.134</v>
      </c>
      <c r="F274" s="703">
        <v>30.313927</v>
      </c>
      <c r="G274" s="703">
        <v>31.5416410435</v>
      </c>
      <c r="H274" s="703">
        <v>32.819077505761747</v>
      </c>
      <c r="I274" s="703">
        <v>34.148250144745099</v>
      </c>
      <c r="J274" s="703">
        <v>35.531254275607274</v>
      </c>
      <c r="K274" s="703">
        <v>36.97027007376937</v>
      </c>
      <c r="L274" s="703">
        <v>38.467566011757029</v>
      </c>
      <c r="M274" s="703">
        <v>40.025502435233186</v>
      </c>
      <c r="N274" s="703">
        <v>41.646535283860132</v>
      </c>
      <c r="O274" s="703">
        <v>44</v>
      </c>
      <c r="P274" s="708">
        <v>75</v>
      </c>
    </row>
    <row r="275" spans="1:28" ht="60" customHeight="1" x14ac:dyDescent="0.2">
      <c r="A275" s="58" t="s">
        <v>902</v>
      </c>
      <c r="B275" s="146" t="s">
        <v>901</v>
      </c>
      <c r="C275" s="144" t="s">
        <v>903</v>
      </c>
      <c r="D275" s="703"/>
      <c r="E275" s="703"/>
      <c r="F275" s="703"/>
      <c r="G275" s="703"/>
      <c r="H275" s="703"/>
      <c r="I275" s="703"/>
      <c r="J275" s="703"/>
      <c r="K275" s="703"/>
      <c r="L275" s="703"/>
      <c r="M275" s="703"/>
      <c r="N275" s="703"/>
      <c r="O275" s="703"/>
      <c r="P275" s="708">
        <v>50</v>
      </c>
    </row>
    <row r="276" spans="1:28" ht="30" customHeight="1" x14ac:dyDescent="0.2">
      <c r="A276" s="58" t="s">
        <v>957</v>
      </c>
      <c r="B276" s="146" t="s">
        <v>958</v>
      </c>
      <c r="C276" s="144"/>
      <c r="D276" s="703"/>
      <c r="E276" s="703"/>
      <c r="F276" s="703"/>
      <c r="G276" s="703"/>
      <c r="H276" s="703"/>
      <c r="I276" s="703"/>
      <c r="J276" s="703"/>
      <c r="K276" s="703"/>
      <c r="L276" s="703"/>
      <c r="M276" s="703"/>
      <c r="N276" s="703"/>
      <c r="O276" s="703"/>
      <c r="P276" s="708">
        <v>25</v>
      </c>
    </row>
    <row r="277" spans="1:28" ht="24" customHeight="1" x14ac:dyDescent="0.2">
      <c r="A277" s="748" t="s">
        <v>24</v>
      </c>
      <c r="B277" s="780" t="s">
        <v>25</v>
      </c>
      <c r="C277" s="780"/>
      <c r="D277" s="755">
        <f>SUM(D278:D284)</f>
        <v>92</v>
      </c>
      <c r="E277" s="755">
        <f t="shared" ref="E277:P277" si="27">SUM(E278:E284)</f>
        <v>98</v>
      </c>
      <c r="F277" s="755">
        <f t="shared" si="27"/>
        <v>96</v>
      </c>
      <c r="G277" s="755">
        <f t="shared" si="27"/>
        <v>90</v>
      </c>
      <c r="H277" s="755">
        <f t="shared" si="27"/>
        <v>83</v>
      </c>
      <c r="I277" s="755">
        <f t="shared" si="27"/>
        <v>81</v>
      </c>
      <c r="J277" s="755">
        <f t="shared" si="27"/>
        <v>75</v>
      </c>
      <c r="K277" s="755">
        <f t="shared" si="27"/>
        <v>75</v>
      </c>
      <c r="L277" s="755">
        <f t="shared" si="27"/>
        <v>75</v>
      </c>
      <c r="M277" s="755">
        <f t="shared" si="27"/>
        <v>73</v>
      </c>
      <c r="N277" s="755">
        <f t="shared" si="27"/>
        <v>71</v>
      </c>
      <c r="O277" s="755">
        <f t="shared" si="27"/>
        <v>71</v>
      </c>
      <c r="P277" s="755">
        <f t="shared" si="27"/>
        <v>250</v>
      </c>
      <c r="Q277" s="1">
        <v>2</v>
      </c>
    </row>
    <row r="278" spans="1:28" s="93" customFormat="1" ht="30" x14ac:dyDescent="0.2">
      <c r="A278" s="774" t="s">
        <v>343</v>
      </c>
      <c r="B278" s="141" t="s">
        <v>344</v>
      </c>
      <c r="C278" s="141" t="s">
        <v>345</v>
      </c>
      <c r="D278" s="770">
        <v>21</v>
      </c>
      <c r="E278" s="770">
        <v>21</v>
      </c>
      <c r="F278" s="770">
        <v>21</v>
      </c>
      <c r="G278" s="770">
        <v>21</v>
      </c>
      <c r="H278" s="770">
        <v>20</v>
      </c>
      <c r="I278" s="770">
        <v>20</v>
      </c>
      <c r="J278" s="770">
        <v>20</v>
      </c>
      <c r="K278" s="775">
        <v>20</v>
      </c>
      <c r="L278" s="775">
        <v>20</v>
      </c>
      <c r="M278" s="775">
        <v>20</v>
      </c>
      <c r="N278" s="776">
        <v>20</v>
      </c>
      <c r="O278" s="776">
        <v>20</v>
      </c>
      <c r="P278" s="768"/>
    </row>
    <row r="279" spans="1:28" ht="30" x14ac:dyDescent="0.2">
      <c r="A279" s="152" t="s">
        <v>346</v>
      </c>
      <c r="B279" s="144" t="s">
        <v>347</v>
      </c>
      <c r="C279" s="40" t="s">
        <v>348</v>
      </c>
      <c r="D279" s="703"/>
      <c r="E279" s="703"/>
      <c r="F279" s="703"/>
      <c r="G279" s="703"/>
      <c r="H279" s="703"/>
      <c r="I279" s="703"/>
      <c r="J279" s="703"/>
      <c r="K279" s="703"/>
      <c r="L279" s="716"/>
      <c r="M279" s="716"/>
      <c r="N279" s="716"/>
      <c r="O279" s="716"/>
      <c r="P279" s="713"/>
    </row>
    <row r="280" spans="1:28" s="93" customFormat="1" ht="60" x14ac:dyDescent="0.2">
      <c r="A280" s="774" t="s">
        <v>349</v>
      </c>
      <c r="B280" s="141" t="s">
        <v>350</v>
      </c>
      <c r="C280" s="762" t="s">
        <v>345</v>
      </c>
      <c r="D280" s="766">
        <v>20</v>
      </c>
      <c r="E280" s="766">
        <v>20</v>
      </c>
      <c r="F280" s="766">
        <v>20</v>
      </c>
      <c r="G280" s="766">
        <v>20</v>
      </c>
      <c r="H280" s="766">
        <v>20</v>
      </c>
      <c r="I280" s="766">
        <v>20</v>
      </c>
      <c r="J280" s="766">
        <v>20</v>
      </c>
      <c r="K280" s="763">
        <v>20</v>
      </c>
      <c r="L280" s="763">
        <v>20</v>
      </c>
      <c r="M280" s="763">
        <v>20</v>
      </c>
      <c r="N280" s="763">
        <v>20</v>
      </c>
      <c r="O280" s="763">
        <v>20</v>
      </c>
      <c r="P280" s="768"/>
    </row>
    <row r="281" spans="1:28" s="93" customFormat="1" ht="45" x14ac:dyDescent="0.2">
      <c r="A281" s="774" t="s">
        <v>351</v>
      </c>
      <c r="B281" s="141" t="s">
        <v>352</v>
      </c>
      <c r="C281" s="762" t="s">
        <v>353</v>
      </c>
      <c r="D281" s="766">
        <v>10</v>
      </c>
      <c r="E281" s="766">
        <v>11</v>
      </c>
      <c r="F281" s="766">
        <v>10</v>
      </c>
      <c r="G281" s="766">
        <v>10</v>
      </c>
      <c r="H281" s="766">
        <v>10</v>
      </c>
      <c r="I281" s="766">
        <v>11</v>
      </c>
      <c r="J281" s="766">
        <v>10</v>
      </c>
      <c r="K281" s="763">
        <v>10</v>
      </c>
      <c r="L281" s="763">
        <v>10</v>
      </c>
      <c r="M281" s="763">
        <v>10</v>
      </c>
      <c r="N281" s="773">
        <v>10</v>
      </c>
      <c r="O281" s="773">
        <v>10</v>
      </c>
      <c r="P281" s="763">
        <v>50</v>
      </c>
    </row>
    <row r="282" spans="1:28" ht="91.5" customHeight="1" x14ac:dyDescent="0.2">
      <c r="A282" s="59" t="s">
        <v>354</v>
      </c>
      <c r="B282" s="146" t="s">
        <v>355</v>
      </c>
      <c r="C282" s="146" t="s">
        <v>276</v>
      </c>
      <c r="D282" s="703">
        <v>7</v>
      </c>
      <c r="E282" s="703">
        <v>6</v>
      </c>
      <c r="F282" s="703">
        <v>5</v>
      </c>
      <c r="G282" s="703">
        <v>4</v>
      </c>
      <c r="H282" s="703">
        <v>3</v>
      </c>
      <c r="I282" s="703">
        <v>5</v>
      </c>
      <c r="J282" s="703">
        <v>5</v>
      </c>
      <c r="K282" s="703">
        <v>5</v>
      </c>
      <c r="L282" s="703">
        <v>5</v>
      </c>
      <c r="M282" s="703">
        <v>5</v>
      </c>
      <c r="N282" s="703">
        <v>5</v>
      </c>
      <c r="O282" s="703">
        <v>5</v>
      </c>
      <c r="P282" s="713"/>
    </row>
    <row r="283" spans="1:28" s="93" customFormat="1" ht="45" x14ac:dyDescent="0.2">
      <c r="A283" s="777" t="s">
        <v>959</v>
      </c>
      <c r="B283" s="762" t="s">
        <v>961</v>
      </c>
      <c r="C283" s="762"/>
      <c r="D283" s="766">
        <v>14</v>
      </c>
      <c r="E283" s="766">
        <v>20</v>
      </c>
      <c r="F283" s="766">
        <v>20</v>
      </c>
      <c r="G283" s="766">
        <v>15</v>
      </c>
      <c r="H283" s="766">
        <v>15</v>
      </c>
      <c r="I283" s="766">
        <v>10</v>
      </c>
      <c r="J283" s="766">
        <v>10</v>
      </c>
      <c r="K283" s="766">
        <v>10</v>
      </c>
      <c r="L283" s="766">
        <v>10</v>
      </c>
      <c r="M283" s="766">
        <v>10</v>
      </c>
      <c r="N283" s="766">
        <v>8</v>
      </c>
      <c r="O283" s="766">
        <v>8</v>
      </c>
      <c r="P283" s="763">
        <v>100</v>
      </c>
    </row>
    <row r="284" spans="1:28" s="93" customFormat="1" ht="90" x14ac:dyDescent="0.2">
      <c r="A284" s="777" t="s">
        <v>960</v>
      </c>
      <c r="B284" s="762" t="s">
        <v>962</v>
      </c>
      <c r="C284" s="762"/>
      <c r="D284" s="766">
        <v>20</v>
      </c>
      <c r="E284" s="766">
        <v>20</v>
      </c>
      <c r="F284" s="766">
        <v>20</v>
      </c>
      <c r="G284" s="766">
        <v>20</v>
      </c>
      <c r="H284" s="766">
        <v>15</v>
      </c>
      <c r="I284" s="766">
        <v>15</v>
      </c>
      <c r="J284" s="766">
        <v>10</v>
      </c>
      <c r="K284" s="766">
        <v>10</v>
      </c>
      <c r="L284" s="766">
        <v>10</v>
      </c>
      <c r="M284" s="766">
        <v>8</v>
      </c>
      <c r="N284" s="766">
        <v>8</v>
      </c>
      <c r="O284" s="766">
        <v>8</v>
      </c>
      <c r="P284" s="763">
        <v>100</v>
      </c>
    </row>
    <row r="285" spans="1:28" ht="22.5" customHeight="1" x14ac:dyDescent="0.2">
      <c r="A285" s="748" t="s">
        <v>45</v>
      </c>
      <c r="B285" s="780" t="s">
        <v>46</v>
      </c>
      <c r="C285" s="780"/>
      <c r="D285" s="755">
        <f>SUM(D286:D292)</f>
        <v>4</v>
      </c>
      <c r="E285" s="755">
        <f t="shared" ref="E285:P285" si="28">SUM(E286:E292)</f>
        <v>4</v>
      </c>
      <c r="F285" s="755">
        <f t="shared" si="28"/>
        <v>5</v>
      </c>
      <c r="G285" s="755">
        <f t="shared" si="28"/>
        <v>2</v>
      </c>
      <c r="H285" s="755">
        <f t="shared" si="28"/>
        <v>3</v>
      </c>
      <c r="I285" s="755">
        <f t="shared" si="28"/>
        <v>4</v>
      </c>
      <c r="J285" s="755">
        <f t="shared" si="28"/>
        <v>6</v>
      </c>
      <c r="K285" s="755">
        <f t="shared" si="28"/>
        <v>2</v>
      </c>
      <c r="L285" s="755">
        <f t="shared" si="28"/>
        <v>3</v>
      </c>
      <c r="M285" s="755">
        <f t="shared" si="28"/>
        <v>2</v>
      </c>
      <c r="N285" s="755">
        <f t="shared" si="28"/>
        <v>3</v>
      </c>
      <c r="O285" s="755">
        <f t="shared" si="28"/>
        <v>2</v>
      </c>
      <c r="P285" s="755">
        <f t="shared" si="28"/>
        <v>150</v>
      </c>
      <c r="Q285" s="1">
        <v>2</v>
      </c>
    </row>
    <row r="286" spans="1:28" ht="75" x14ac:dyDescent="0.2">
      <c r="A286" s="63" t="s">
        <v>388</v>
      </c>
      <c r="B286" s="64" t="s">
        <v>389</v>
      </c>
      <c r="C286" s="64" t="s">
        <v>348</v>
      </c>
      <c r="D286" s="732">
        <v>1</v>
      </c>
      <c r="E286" s="732"/>
      <c r="F286" s="732">
        <v>1</v>
      </c>
      <c r="G286" s="732"/>
      <c r="H286" s="732"/>
      <c r="I286" s="732"/>
      <c r="J286" s="732">
        <v>1</v>
      </c>
      <c r="K286" s="732"/>
      <c r="L286" s="732"/>
      <c r="M286" s="732"/>
      <c r="N286" s="732"/>
      <c r="O286" s="732"/>
      <c r="P286" s="713"/>
    </row>
    <row r="287" spans="1:28" ht="30" x14ac:dyDescent="0.2">
      <c r="A287" s="60" t="s">
        <v>356</v>
      </c>
      <c r="B287" s="146" t="s">
        <v>357</v>
      </c>
      <c r="C287" s="146" t="s">
        <v>358</v>
      </c>
      <c r="D287" s="732">
        <v>3</v>
      </c>
      <c r="E287" s="732">
        <v>4</v>
      </c>
      <c r="F287" s="732">
        <v>4</v>
      </c>
      <c r="G287" s="732">
        <v>2</v>
      </c>
      <c r="H287" s="732">
        <v>3</v>
      </c>
      <c r="I287" s="732">
        <v>4</v>
      </c>
      <c r="J287" s="732">
        <v>5</v>
      </c>
      <c r="K287" s="732">
        <v>2</v>
      </c>
      <c r="L287" s="732">
        <v>3</v>
      </c>
      <c r="M287" s="732">
        <v>2</v>
      </c>
      <c r="N287" s="732">
        <v>3</v>
      </c>
      <c r="O287" s="732">
        <v>2</v>
      </c>
      <c r="P287" s="733"/>
      <c r="Q287" s="684"/>
      <c r="R287" s="684"/>
      <c r="S287" s="684"/>
      <c r="T287" s="684"/>
      <c r="U287" s="684"/>
      <c r="V287" s="684"/>
      <c r="W287" s="684"/>
      <c r="X287" s="684"/>
      <c r="Y287" s="684"/>
      <c r="Z287" s="684"/>
      <c r="AA287" s="684"/>
      <c r="AB287" s="15"/>
    </row>
    <row r="288" spans="1:28" ht="15" x14ac:dyDescent="0.2">
      <c r="A288" s="60" t="s">
        <v>905</v>
      </c>
      <c r="B288" s="146" t="s">
        <v>904</v>
      </c>
      <c r="C288" s="146" t="s">
        <v>361</v>
      </c>
      <c r="D288" s="732"/>
      <c r="E288" s="732"/>
      <c r="F288" s="732"/>
      <c r="G288" s="732"/>
      <c r="H288" s="732"/>
      <c r="I288" s="732"/>
      <c r="J288" s="732"/>
      <c r="K288" s="732"/>
      <c r="L288" s="732"/>
      <c r="M288" s="732"/>
      <c r="N288" s="732"/>
      <c r="O288" s="732"/>
      <c r="P288" s="708">
        <v>25</v>
      </c>
      <c r="Q288" s="684"/>
      <c r="R288" s="684"/>
      <c r="S288" s="684"/>
      <c r="T288" s="684"/>
      <c r="U288" s="684"/>
      <c r="V288" s="684"/>
      <c r="W288" s="684"/>
      <c r="X288" s="684"/>
      <c r="Y288" s="684"/>
      <c r="Z288" s="684"/>
      <c r="AA288" s="684"/>
      <c r="AB288" s="15"/>
    </row>
    <row r="289" spans="1:28" ht="49.5" customHeight="1" x14ac:dyDescent="0.2">
      <c r="A289" s="60" t="s">
        <v>906</v>
      </c>
      <c r="B289" s="146" t="s">
        <v>908</v>
      </c>
      <c r="C289" s="146" t="s">
        <v>909</v>
      </c>
      <c r="D289" s="732"/>
      <c r="E289" s="732"/>
      <c r="F289" s="732"/>
      <c r="G289" s="732"/>
      <c r="H289" s="732"/>
      <c r="I289" s="732"/>
      <c r="J289" s="732"/>
      <c r="K289" s="732"/>
      <c r="L289" s="732"/>
      <c r="M289" s="732"/>
      <c r="N289" s="732"/>
      <c r="O289" s="732"/>
      <c r="P289" s="708">
        <v>25</v>
      </c>
      <c r="Q289" s="684"/>
      <c r="R289" s="684"/>
      <c r="S289" s="684"/>
      <c r="T289" s="684"/>
      <c r="U289" s="684"/>
      <c r="V289" s="684"/>
      <c r="W289" s="684"/>
      <c r="X289" s="684"/>
      <c r="Y289" s="684"/>
      <c r="Z289" s="684"/>
      <c r="AA289" s="684"/>
      <c r="AB289" s="15"/>
    </row>
    <row r="290" spans="1:28" ht="80.25" customHeight="1" x14ac:dyDescent="0.2">
      <c r="A290" s="60" t="s">
        <v>907</v>
      </c>
      <c r="B290" s="146" t="s">
        <v>910</v>
      </c>
      <c r="C290" s="146" t="s">
        <v>911</v>
      </c>
      <c r="D290" s="732"/>
      <c r="E290" s="732"/>
      <c r="F290" s="732"/>
      <c r="G290" s="732"/>
      <c r="H290" s="732"/>
      <c r="I290" s="732"/>
      <c r="J290" s="732"/>
      <c r="K290" s="732"/>
      <c r="L290" s="732"/>
      <c r="M290" s="732"/>
      <c r="N290" s="732"/>
      <c r="O290" s="732"/>
      <c r="P290" s="708">
        <v>25</v>
      </c>
      <c r="Q290" s="684"/>
      <c r="R290" s="684"/>
      <c r="S290" s="684"/>
      <c r="T290" s="684"/>
      <c r="U290" s="684"/>
      <c r="V290" s="684"/>
      <c r="W290" s="684"/>
      <c r="X290" s="684"/>
      <c r="Y290" s="684"/>
      <c r="Z290" s="684"/>
      <c r="AA290" s="684"/>
      <c r="AB290" s="15"/>
    </row>
    <row r="291" spans="1:28" ht="45" x14ac:dyDescent="0.2">
      <c r="A291" s="60" t="s">
        <v>359</v>
      </c>
      <c r="B291" s="146" t="s">
        <v>360</v>
      </c>
      <c r="C291" s="146" t="s">
        <v>361</v>
      </c>
      <c r="D291" s="703"/>
      <c r="E291" s="703"/>
      <c r="F291" s="703"/>
      <c r="G291" s="703"/>
      <c r="H291" s="703"/>
      <c r="I291" s="703"/>
      <c r="J291" s="703"/>
      <c r="K291" s="703"/>
      <c r="L291" s="703"/>
      <c r="M291" s="703"/>
      <c r="N291" s="703"/>
      <c r="O291" s="703"/>
      <c r="P291" s="734"/>
      <c r="Q291" s="685"/>
      <c r="R291" s="685"/>
      <c r="S291" s="685"/>
      <c r="T291" s="685"/>
      <c r="U291" s="685"/>
      <c r="V291" s="685"/>
      <c r="W291" s="685"/>
      <c r="X291" s="685"/>
      <c r="Y291" s="685"/>
      <c r="Z291" s="685"/>
      <c r="AA291" s="685"/>
      <c r="AB291" s="15"/>
    </row>
    <row r="292" spans="1:28" ht="30" x14ac:dyDescent="0.2">
      <c r="A292" s="60" t="s">
        <v>963</v>
      </c>
      <c r="B292" s="146" t="s">
        <v>964</v>
      </c>
      <c r="C292" s="146"/>
      <c r="D292" s="703"/>
      <c r="E292" s="703"/>
      <c r="F292" s="703"/>
      <c r="G292" s="703"/>
      <c r="H292" s="703"/>
      <c r="I292" s="703"/>
      <c r="J292" s="703"/>
      <c r="K292" s="703"/>
      <c r="L292" s="703"/>
      <c r="M292" s="703"/>
      <c r="N292" s="703"/>
      <c r="O292" s="703"/>
      <c r="P292" s="708">
        <v>75</v>
      </c>
      <c r="Q292" s="685"/>
      <c r="R292" s="685"/>
      <c r="S292" s="685"/>
      <c r="T292" s="685"/>
      <c r="U292" s="685"/>
      <c r="V292" s="685"/>
      <c r="W292" s="685"/>
      <c r="X292" s="685"/>
      <c r="Y292" s="685"/>
      <c r="Z292" s="685"/>
      <c r="AA292" s="685"/>
      <c r="AB292" s="15"/>
    </row>
    <row r="293" spans="1:28" ht="29.25" customHeight="1" x14ac:dyDescent="0.2">
      <c r="A293" s="748" t="s">
        <v>553</v>
      </c>
      <c r="B293" s="780" t="s">
        <v>981</v>
      </c>
      <c r="C293" s="780"/>
      <c r="D293" s="755">
        <f>D294</f>
        <v>25</v>
      </c>
      <c r="E293" s="755">
        <f t="shared" ref="E293:P293" si="29">E294</f>
        <v>25</v>
      </c>
      <c r="F293" s="755">
        <f t="shared" si="29"/>
        <v>25</v>
      </c>
      <c r="G293" s="755">
        <f t="shared" si="29"/>
        <v>25</v>
      </c>
      <c r="H293" s="755">
        <f t="shared" si="29"/>
        <v>25</v>
      </c>
      <c r="I293" s="755">
        <f t="shared" si="29"/>
        <v>25</v>
      </c>
      <c r="J293" s="755">
        <f t="shared" si="29"/>
        <v>25</v>
      </c>
      <c r="K293" s="755">
        <f t="shared" si="29"/>
        <v>25</v>
      </c>
      <c r="L293" s="755">
        <f t="shared" si="29"/>
        <v>25</v>
      </c>
      <c r="M293" s="755">
        <f t="shared" si="29"/>
        <v>25</v>
      </c>
      <c r="N293" s="755">
        <f t="shared" si="29"/>
        <v>25</v>
      </c>
      <c r="O293" s="755">
        <f t="shared" si="29"/>
        <v>25</v>
      </c>
      <c r="P293" s="755">
        <f t="shared" si="29"/>
        <v>15</v>
      </c>
      <c r="Q293" s="1">
        <v>2</v>
      </c>
    </row>
    <row r="294" spans="1:28" s="15" customFormat="1" ht="45" x14ac:dyDescent="0.2">
      <c r="A294" s="744" t="s">
        <v>988</v>
      </c>
      <c r="B294" s="146" t="s">
        <v>982</v>
      </c>
      <c r="C294" s="692"/>
      <c r="D294" s="703">
        <v>25</v>
      </c>
      <c r="E294" s="703">
        <v>25</v>
      </c>
      <c r="F294" s="703">
        <v>25</v>
      </c>
      <c r="G294" s="703">
        <v>25</v>
      </c>
      <c r="H294" s="703">
        <v>25</v>
      </c>
      <c r="I294" s="703">
        <v>25</v>
      </c>
      <c r="J294" s="703">
        <v>25</v>
      </c>
      <c r="K294" s="703">
        <v>25</v>
      </c>
      <c r="L294" s="703">
        <v>25</v>
      </c>
      <c r="M294" s="703">
        <v>25</v>
      </c>
      <c r="N294" s="703">
        <v>25</v>
      </c>
      <c r="O294" s="703">
        <v>25</v>
      </c>
      <c r="P294" s="708">
        <v>15</v>
      </c>
    </row>
    <row r="295" spans="1:28" ht="29.25" customHeight="1" x14ac:dyDescent="0.2">
      <c r="A295" s="748" t="s">
        <v>990</v>
      </c>
      <c r="B295" s="780" t="s">
        <v>993</v>
      </c>
      <c r="C295" s="780"/>
      <c r="D295" s="755">
        <f>D296</f>
        <v>50</v>
      </c>
      <c r="E295" s="755">
        <f t="shared" ref="E295:P295" si="30">E296</f>
        <v>50</v>
      </c>
      <c r="F295" s="755">
        <f t="shared" si="30"/>
        <v>50</v>
      </c>
      <c r="G295" s="755">
        <f t="shared" si="30"/>
        <v>50</v>
      </c>
      <c r="H295" s="755">
        <f t="shared" si="30"/>
        <v>50</v>
      </c>
      <c r="I295" s="755">
        <f t="shared" si="30"/>
        <v>50</v>
      </c>
      <c r="J295" s="755">
        <f t="shared" si="30"/>
        <v>50</v>
      </c>
      <c r="K295" s="755">
        <f t="shared" si="30"/>
        <v>50</v>
      </c>
      <c r="L295" s="755">
        <f t="shared" si="30"/>
        <v>50</v>
      </c>
      <c r="M295" s="755">
        <f t="shared" si="30"/>
        <v>50</v>
      </c>
      <c r="N295" s="755">
        <f t="shared" si="30"/>
        <v>50</v>
      </c>
      <c r="O295" s="755">
        <f t="shared" si="30"/>
        <v>50</v>
      </c>
      <c r="P295" s="755">
        <f t="shared" si="30"/>
        <v>25</v>
      </c>
      <c r="Q295" s="1">
        <v>2</v>
      </c>
    </row>
    <row r="296" spans="1:28" s="15" customFormat="1" ht="30" x14ac:dyDescent="0.2">
      <c r="A296" s="60" t="s">
        <v>991</v>
      </c>
      <c r="B296" s="146" t="s">
        <v>992</v>
      </c>
      <c r="C296" s="690" t="s">
        <v>994</v>
      </c>
      <c r="D296" s="703">
        <v>50</v>
      </c>
      <c r="E296" s="703">
        <v>50</v>
      </c>
      <c r="F296" s="703">
        <v>50</v>
      </c>
      <c r="G296" s="703">
        <v>50</v>
      </c>
      <c r="H296" s="703">
        <v>50</v>
      </c>
      <c r="I296" s="703">
        <v>50</v>
      </c>
      <c r="J296" s="703">
        <v>50</v>
      </c>
      <c r="K296" s="703">
        <v>50</v>
      </c>
      <c r="L296" s="703">
        <v>50</v>
      </c>
      <c r="M296" s="703">
        <v>50</v>
      </c>
      <c r="N296" s="703">
        <v>50</v>
      </c>
      <c r="O296" s="703">
        <v>50</v>
      </c>
      <c r="P296" s="708">
        <v>25</v>
      </c>
    </row>
    <row r="297" spans="1:28" ht="34.5" customHeight="1" x14ac:dyDescent="0.2">
      <c r="A297" s="748" t="s">
        <v>913</v>
      </c>
      <c r="B297" s="780" t="s">
        <v>912</v>
      </c>
      <c r="C297" s="780"/>
      <c r="D297" s="755">
        <f>SUM(D298:D300)</f>
        <v>175</v>
      </c>
      <c r="E297" s="755">
        <f t="shared" ref="E297:P297" si="31">SUM(E298:E300)</f>
        <v>175</v>
      </c>
      <c r="F297" s="755">
        <f t="shared" si="31"/>
        <v>175</v>
      </c>
      <c r="G297" s="755">
        <f t="shared" si="31"/>
        <v>175</v>
      </c>
      <c r="H297" s="755">
        <f t="shared" si="31"/>
        <v>175</v>
      </c>
      <c r="I297" s="755">
        <f t="shared" si="31"/>
        <v>175</v>
      </c>
      <c r="J297" s="755">
        <f t="shared" si="31"/>
        <v>175</v>
      </c>
      <c r="K297" s="755">
        <f t="shared" si="31"/>
        <v>175</v>
      </c>
      <c r="L297" s="755">
        <f t="shared" si="31"/>
        <v>175</v>
      </c>
      <c r="M297" s="755">
        <f t="shared" si="31"/>
        <v>175</v>
      </c>
      <c r="N297" s="755">
        <f t="shared" si="31"/>
        <v>175</v>
      </c>
      <c r="O297" s="755">
        <f t="shared" si="31"/>
        <v>175</v>
      </c>
      <c r="P297" s="755">
        <f t="shared" si="31"/>
        <v>205</v>
      </c>
      <c r="Q297" s="1">
        <v>2</v>
      </c>
    </row>
    <row r="298" spans="1:28" s="93" customFormat="1" ht="48.75" customHeight="1" x14ac:dyDescent="0.2">
      <c r="A298" s="778" t="s">
        <v>915</v>
      </c>
      <c r="B298" s="779" t="s">
        <v>914</v>
      </c>
      <c r="C298" s="779" t="s">
        <v>1021</v>
      </c>
      <c r="D298" s="766">
        <v>75</v>
      </c>
      <c r="E298" s="766">
        <v>75</v>
      </c>
      <c r="F298" s="766">
        <v>75</v>
      </c>
      <c r="G298" s="766">
        <v>75</v>
      </c>
      <c r="H298" s="766">
        <v>75</v>
      </c>
      <c r="I298" s="766">
        <v>75</v>
      </c>
      <c r="J298" s="766">
        <v>75</v>
      </c>
      <c r="K298" s="766">
        <v>75</v>
      </c>
      <c r="L298" s="766">
        <v>75</v>
      </c>
      <c r="M298" s="766">
        <v>75</v>
      </c>
      <c r="N298" s="766">
        <v>75</v>
      </c>
      <c r="O298" s="766">
        <v>75</v>
      </c>
      <c r="P298" s="763">
        <v>75</v>
      </c>
    </row>
    <row r="299" spans="1:28" s="93" customFormat="1" ht="30" x14ac:dyDescent="0.2">
      <c r="A299" s="778" t="s">
        <v>916</v>
      </c>
      <c r="B299" s="779" t="s">
        <v>917</v>
      </c>
      <c r="C299" s="779" t="s">
        <v>1021</v>
      </c>
      <c r="D299" s="766">
        <v>75</v>
      </c>
      <c r="E299" s="766">
        <v>75</v>
      </c>
      <c r="F299" s="766">
        <v>75</v>
      </c>
      <c r="G299" s="766">
        <v>75</v>
      </c>
      <c r="H299" s="766">
        <v>75</v>
      </c>
      <c r="I299" s="766">
        <v>75</v>
      </c>
      <c r="J299" s="766">
        <v>75</v>
      </c>
      <c r="K299" s="766">
        <v>75</v>
      </c>
      <c r="L299" s="766">
        <v>75</v>
      </c>
      <c r="M299" s="766">
        <v>75</v>
      </c>
      <c r="N299" s="766">
        <v>75</v>
      </c>
      <c r="O299" s="766">
        <v>75</v>
      </c>
      <c r="P299" s="763">
        <v>75</v>
      </c>
    </row>
    <row r="300" spans="1:28" s="15" customFormat="1" ht="18" customHeight="1" x14ac:dyDescent="0.2">
      <c r="A300" s="60" t="s">
        <v>965</v>
      </c>
      <c r="B300" s="690" t="s">
        <v>966</v>
      </c>
      <c r="C300" s="690"/>
      <c r="D300" s="703">
        <v>25</v>
      </c>
      <c r="E300" s="703">
        <v>25</v>
      </c>
      <c r="F300" s="703">
        <v>25</v>
      </c>
      <c r="G300" s="703">
        <v>25</v>
      </c>
      <c r="H300" s="703">
        <v>25</v>
      </c>
      <c r="I300" s="703">
        <v>25</v>
      </c>
      <c r="J300" s="703">
        <v>25</v>
      </c>
      <c r="K300" s="703">
        <v>25</v>
      </c>
      <c r="L300" s="703">
        <v>25</v>
      </c>
      <c r="M300" s="703">
        <v>25</v>
      </c>
      <c r="N300" s="703">
        <v>25</v>
      </c>
      <c r="O300" s="703">
        <v>25</v>
      </c>
      <c r="P300" s="708">
        <v>55</v>
      </c>
    </row>
    <row r="301" spans="1:28" ht="18.75" customHeight="1" x14ac:dyDescent="0.2">
      <c r="A301" s="748" t="s">
        <v>59</v>
      </c>
      <c r="B301" s="780" t="s">
        <v>60</v>
      </c>
      <c r="C301" s="780"/>
      <c r="D301" s="755">
        <f>SUM(D302:D305)</f>
        <v>23</v>
      </c>
      <c r="E301" s="755">
        <f t="shared" ref="E301:P301" si="32">SUM(E302:E305)</f>
        <v>27</v>
      </c>
      <c r="F301" s="755">
        <f t="shared" si="32"/>
        <v>23</v>
      </c>
      <c r="G301" s="755">
        <f t="shared" si="32"/>
        <v>25</v>
      </c>
      <c r="H301" s="755">
        <f t="shared" si="32"/>
        <v>26</v>
      </c>
      <c r="I301" s="755">
        <f t="shared" si="32"/>
        <v>22</v>
      </c>
      <c r="J301" s="755">
        <f t="shared" si="32"/>
        <v>23</v>
      </c>
      <c r="K301" s="755">
        <f t="shared" si="32"/>
        <v>2</v>
      </c>
      <c r="L301" s="755">
        <f t="shared" si="32"/>
        <v>5</v>
      </c>
      <c r="M301" s="755">
        <f t="shared" si="32"/>
        <v>2</v>
      </c>
      <c r="N301" s="755">
        <f t="shared" si="32"/>
        <v>2</v>
      </c>
      <c r="O301" s="755">
        <f t="shared" si="32"/>
        <v>3</v>
      </c>
      <c r="P301" s="755">
        <f t="shared" si="32"/>
        <v>0</v>
      </c>
      <c r="Q301" s="1">
        <v>2</v>
      </c>
    </row>
    <row r="302" spans="1:28" ht="48.75" customHeight="1" x14ac:dyDescent="0.2">
      <c r="A302" s="147" t="s">
        <v>547</v>
      </c>
      <c r="B302" s="144" t="s">
        <v>545</v>
      </c>
      <c r="C302" s="144" t="s">
        <v>549</v>
      </c>
      <c r="D302" s="716">
        <v>21</v>
      </c>
      <c r="E302" s="708">
        <v>23</v>
      </c>
      <c r="F302" s="708">
        <v>22</v>
      </c>
      <c r="G302" s="716">
        <v>21</v>
      </c>
      <c r="H302" s="716">
        <v>22</v>
      </c>
      <c r="I302" s="716">
        <v>21</v>
      </c>
      <c r="J302" s="716">
        <v>21</v>
      </c>
      <c r="K302" s="716">
        <v>0</v>
      </c>
      <c r="L302" s="716">
        <v>2</v>
      </c>
      <c r="M302" s="716">
        <v>1</v>
      </c>
      <c r="N302" s="731">
        <v>1</v>
      </c>
      <c r="O302" s="731">
        <v>1</v>
      </c>
      <c r="P302" s="713"/>
    </row>
    <row r="303" spans="1:28" ht="60" x14ac:dyDescent="0.2">
      <c r="A303" s="147" t="s">
        <v>548</v>
      </c>
      <c r="B303" s="144" t="s">
        <v>546</v>
      </c>
      <c r="C303" s="144" t="s">
        <v>1012</v>
      </c>
      <c r="D303" s="719">
        <v>2</v>
      </c>
      <c r="E303" s="711">
        <v>2</v>
      </c>
      <c r="F303" s="719">
        <v>1</v>
      </c>
      <c r="G303" s="758">
        <v>3</v>
      </c>
      <c r="H303" s="735">
        <v>4</v>
      </c>
      <c r="I303" s="735">
        <v>0</v>
      </c>
      <c r="J303" s="735">
        <v>2</v>
      </c>
      <c r="K303" s="758">
        <v>2</v>
      </c>
      <c r="L303" s="735">
        <v>2</v>
      </c>
      <c r="M303" s="735">
        <v>1</v>
      </c>
      <c r="N303" s="758">
        <v>1</v>
      </c>
      <c r="O303" s="735">
        <v>2</v>
      </c>
      <c r="P303" s="713"/>
    </row>
    <row r="304" spans="1:28" ht="30" x14ac:dyDescent="0.2">
      <c r="A304" s="147" t="s">
        <v>891</v>
      </c>
      <c r="B304" s="441" t="s">
        <v>819</v>
      </c>
      <c r="C304" s="441" t="s">
        <v>819</v>
      </c>
      <c r="D304" s="719"/>
      <c r="E304" s="707">
        <v>2</v>
      </c>
      <c r="F304" s="707"/>
      <c r="G304" s="707">
        <v>1</v>
      </c>
      <c r="H304" s="707"/>
      <c r="I304" s="707">
        <v>1</v>
      </c>
      <c r="J304" s="707"/>
      <c r="K304" s="707"/>
      <c r="L304" s="707">
        <v>1</v>
      </c>
      <c r="M304" s="707"/>
      <c r="N304" s="707"/>
      <c r="O304" s="707"/>
      <c r="P304" s="713"/>
    </row>
    <row r="305" spans="1:27" ht="44.25" customHeight="1" x14ac:dyDescent="0.2">
      <c r="A305" s="147" t="s">
        <v>362</v>
      </c>
      <c r="B305" s="144" t="s">
        <v>363</v>
      </c>
      <c r="C305" s="144" t="s">
        <v>364</v>
      </c>
      <c r="D305" s="718"/>
      <c r="E305" s="703"/>
      <c r="F305" s="718"/>
      <c r="G305" s="716"/>
      <c r="H305" s="715"/>
      <c r="I305" s="715"/>
      <c r="J305" s="715"/>
      <c r="K305" s="716"/>
      <c r="L305" s="715"/>
      <c r="M305" s="715"/>
      <c r="N305" s="716"/>
      <c r="O305" s="715"/>
      <c r="P305" s="713"/>
    </row>
    <row r="306" spans="1:27" ht="30.75" customHeight="1" x14ac:dyDescent="0.2">
      <c r="A306" s="748" t="s">
        <v>26</v>
      </c>
      <c r="B306" s="780" t="s">
        <v>918</v>
      </c>
      <c r="C306" s="780"/>
      <c r="D306" s="755">
        <f>D307</f>
        <v>25</v>
      </c>
      <c r="E306" s="755">
        <f t="shared" ref="E306:P306" si="33">E307</f>
        <v>25</v>
      </c>
      <c r="F306" s="755">
        <f t="shared" si="33"/>
        <v>25</v>
      </c>
      <c r="G306" s="755">
        <f t="shared" si="33"/>
        <v>25</v>
      </c>
      <c r="H306" s="755">
        <f t="shared" si="33"/>
        <v>25</v>
      </c>
      <c r="I306" s="755">
        <f t="shared" si="33"/>
        <v>25</v>
      </c>
      <c r="J306" s="755">
        <f t="shared" si="33"/>
        <v>25</v>
      </c>
      <c r="K306" s="755">
        <f t="shared" si="33"/>
        <v>25</v>
      </c>
      <c r="L306" s="755">
        <f t="shared" si="33"/>
        <v>25</v>
      </c>
      <c r="M306" s="755">
        <f t="shared" si="33"/>
        <v>25</v>
      </c>
      <c r="N306" s="755">
        <f t="shared" si="33"/>
        <v>25</v>
      </c>
      <c r="O306" s="755">
        <f t="shared" si="33"/>
        <v>25</v>
      </c>
      <c r="P306" s="755">
        <f t="shared" si="33"/>
        <v>100</v>
      </c>
      <c r="Q306" s="1">
        <v>2</v>
      </c>
    </row>
    <row r="307" spans="1:27" ht="62.25" customHeight="1" x14ac:dyDescent="0.2">
      <c r="A307" s="147" t="s">
        <v>680</v>
      </c>
      <c r="B307" s="144" t="s">
        <v>679</v>
      </c>
      <c r="C307" s="144" t="s">
        <v>678</v>
      </c>
      <c r="D307" s="718">
        <v>25</v>
      </c>
      <c r="E307" s="703">
        <v>25</v>
      </c>
      <c r="F307" s="718">
        <v>25</v>
      </c>
      <c r="G307" s="716">
        <v>25</v>
      </c>
      <c r="H307" s="715">
        <v>25</v>
      </c>
      <c r="I307" s="715">
        <v>25</v>
      </c>
      <c r="J307" s="715">
        <v>25</v>
      </c>
      <c r="K307" s="716">
        <v>25</v>
      </c>
      <c r="L307" s="715">
        <v>25</v>
      </c>
      <c r="M307" s="715">
        <v>25</v>
      </c>
      <c r="N307" s="716">
        <v>25</v>
      </c>
      <c r="O307" s="715">
        <v>25</v>
      </c>
      <c r="P307" s="708">
        <v>100</v>
      </c>
    </row>
    <row r="308" spans="1:27" ht="34.5" customHeight="1" x14ac:dyDescent="0.2">
      <c r="A308" s="748" t="s">
        <v>677</v>
      </c>
      <c r="B308" s="780" t="s">
        <v>919</v>
      </c>
      <c r="C308" s="780"/>
      <c r="D308" s="755">
        <f>D309</f>
        <v>51</v>
      </c>
      <c r="E308" s="755">
        <f t="shared" ref="E308:P308" si="34">E309</f>
        <v>51</v>
      </c>
      <c r="F308" s="755">
        <f t="shared" si="34"/>
        <v>51</v>
      </c>
      <c r="G308" s="755">
        <f t="shared" si="34"/>
        <v>51</v>
      </c>
      <c r="H308" s="755">
        <f t="shared" si="34"/>
        <v>51</v>
      </c>
      <c r="I308" s="755">
        <f t="shared" si="34"/>
        <v>50</v>
      </c>
      <c r="J308" s="755">
        <f t="shared" si="34"/>
        <v>50</v>
      </c>
      <c r="K308" s="755">
        <f t="shared" si="34"/>
        <v>50</v>
      </c>
      <c r="L308" s="755">
        <f t="shared" si="34"/>
        <v>50</v>
      </c>
      <c r="M308" s="755">
        <f t="shared" si="34"/>
        <v>50</v>
      </c>
      <c r="N308" s="755">
        <f t="shared" si="34"/>
        <v>50</v>
      </c>
      <c r="O308" s="755">
        <f t="shared" si="34"/>
        <v>50</v>
      </c>
      <c r="P308" s="755">
        <f t="shared" si="34"/>
        <v>50</v>
      </c>
      <c r="Q308" s="1">
        <v>2</v>
      </c>
    </row>
    <row r="309" spans="1:27" ht="45" x14ac:dyDescent="0.2">
      <c r="A309" s="152" t="s">
        <v>365</v>
      </c>
      <c r="B309" s="5" t="s">
        <v>366</v>
      </c>
      <c r="C309" s="5" t="s">
        <v>367</v>
      </c>
      <c r="D309" s="728">
        <v>51</v>
      </c>
      <c r="E309" s="728">
        <v>51</v>
      </c>
      <c r="F309" s="728">
        <v>51</v>
      </c>
      <c r="G309" s="728">
        <v>51</v>
      </c>
      <c r="H309" s="728">
        <v>51</v>
      </c>
      <c r="I309" s="728">
        <v>50</v>
      </c>
      <c r="J309" s="728">
        <v>50</v>
      </c>
      <c r="K309" s="718">
        <v>50</v>
      </c>
      <c r="L309" s="718">
        <v>50</v>
      </c>
      <c r="M309" s="718">
        <v>50</v>
      </c>
      <c r="N309" s="718">
        <v>50</v>
      </c>
      <c r="O309" s="718">
        <v>50</v>
      </c>
      <c r="P309" s="708">
        <v>50</v>
      </c>
    </row>
    <row r="310" spans="1:27" ht="20.25" customHeight="1" x14ac:dyDescent="0.2">
      <c r="A310" s="748" t="s">
        <v>43</v>
      </c>
      <c r="B310" s="780" t="s">
        <v>42</v>
      </c>
      <c r="C310" s="780"/>
      <c r="D310" s="755">
        <f>SUM(D311:D313)</f>
        <v>1</v>
      </c>
      <c r="E310" s="755">
        <f t="shared" ref="E310:P310" si="35">SUM(E311:E313)</f>
        <v>0</v>
      </c>
      <c r="F310" s="755">
        <f t="shared" si="35"/>
        <v>0</v>
      </c>
      <c r="G310" s="755">
        <f t="shared" si="35"/>
        <v>1</v>
      </c>
      <c r="H310" s="755">
        <f t="shared" si="35"/>
        <v>0</v>
      </c>
      <c r="I310" s="755">
        <f t="shared" si="35"/>
        <v>0</v>
      </c>
      <c r="J310" s="755">
        <f t="shared" si="35"/>
        <v>0</v>
      </c>
      <c r="K310" s="755">
        <f t="shared" si="35"/>
        <v>1</v>
      </c>
      <c r="L310" s="755">
        <f t="shared" si="35"/>
        <v>0</v>
      </c>
      <c r="M310" s="755">
        <f t="shared" si="35"/>
        <v>0</v>
      </c>
      <c r="N310" s="755">
        <f t="shared" si="35"/>
        <v>1</v>
      </c>
      <c r="O310" s="755">
        <f t="shared" si="35"/>
        <v>0</v>
      </c>
      <c r="P310" s="755">
        <f t="shared" si="35"/>
        <v>50</v>
      </c>
      <c r="Q310" s="1">
        <v>2</v>
      </c>
    </row>
    <row r="311" spans="1:27" ht="15" x14ac:dyDescent="0.2">
      <c r="A311" s="152" t="s">
        <v>552</v>
      </c>
      <c r="B311" s="5" t="s">
        <v>551</v>
      </c>
      <c r="C311" s="5" t="s">
        <v>348</v>
      </c>
      <c r="D311" s="759">
        <v>1</v>
      </c>
      <c r="E311" s="759"/>
      <c r="F311" s="759"/>
      <c r="G311" s="759">
        <v>1</v>
      </c>
      <c r="H311" s="759"/>
      <c r="I311" s="759"/>
      <c r="J311" s="759"/>
      <c r="K311" s="759">
        <v>1</v>
      </c>
      <c r="L311" s="759"/>
      <c r="M311" s="759"/>
      <c r="N311" s="759">
        <v>1</v>
      </c>
      <c r="O311" s="759"/>
      <c r="P311" s="713"/>
    </row>
    <row r="312" spans="1:27" ht="33.75" customHeight="1" x14ac:dyDescent="0.2">
      <c r="A312" s="152" t="s">
        <v>921</v>
      </c>
      <c r="B312" s="5" t="s">
        <v>920</v>
      </c>
      <c r="C312" s="5" t="s">
        <v>922</v>
      </c>
      <c r="D312" s="759"/>
      <c r="E312" s="759"/>
      <c r="F312" s="759"/>
      <c r="G312" s="759"/>
      <c r="H312" s="759"/>
      <c r="I312" s="759"/>
      <c r="J312" s="759"/>
      <c r="K312" s="759"/>
      <c r="L312" s="759"/>
      <c r="M312" s="759"/>
      <c r="N312" s="759"/>
      <c r="O312" s="759"/>
      <c r="P312" s="708">
        <v>25</v>
      </c>
    </row>
    <row r="313" spans="1:27" ht="46.5" customHeight="1" x14ac:dyDescent="0.2">
      <c r="A313" s="152" t="s">
        <v>923</v>
      </c>
      <c r="B313" s="5" t="s">
        <v>924</v>
      </c>
      <c r="C313" s="5" t="s">
        <v>348</v>
      </c>
      <c r="D313" s="759"/>
      <c r="E313" s="759"/>
      <c r="F313" s="759"/>
      <c r="G313" s="759"/>
      <c r="H313" s="759"/>
      <c r="I313" s="759"/>
      <c r="J313" s="759"/>
      <c r="K313" s="759"/>
      <c r="L313" s="759"/>
      <c r="M313" s="759"/>
      <c r="N313" s="759"/>
      <c r="O313" s="759"/>
      <c r="P313" s="708">
        <v>25</v>
      </c>
    </row>
    <row r="314" spans="1:27" ht="22.5" customHeight="1" x14ac:dyDescent="0.2">
      <c r="A314" s="748" t="s">
        <v>61</v>
      </c>
      <c r="B314" s="780" t="s">
        <v>62</v>
      </c>
      <c r="C314" s="780"/>
      <c r="D314" s="755">
        <f>SUM(D315:D318)</f>
        <v>14</v>
      </c>
      <c r="E314" s="755">
        <f t="shared" ref="E314:P314" si="36">SUM(E315:E318)</f>
        <v>12</v>
      </c>
      <c r="F314" s="755">
        <f t="shared" si="36"/>
        <v>12</v>
      </c>
      <c r="G314" s="755">
        <f t="shared" si="36"/>
        <v>12</v>
      </c>
      <c r="H314" s="755">
        <f t="shared" si="36"/>
        <v>12</v>
      </c>
      <c r="I314" s="755">
        <f t="shared" si="36"/>
        <v>12</v>
      </c>
      <c r="J314" s="755">
        <f t="shared" si="36"/>
        <v>12</v>
      </c>
      <c r="K314" s="755">
        <f t="shared" si="36"/>
        <v>0</v>
      </c>
      <c r="L314" s="755">
        <f t="shared" si="36"/>
        <v>0</v>
      </c>
      <c r="M314" s="755">
        <f t="shared" si="36"/>
        <v>0</v>
      </c>
      <c r="N314" s="755">
        <f t="shared" si="36"/>
        <v>0</v>
      </c>
      <c r="O314" s="755">
        <f t="shared" si="36"/>
        <v>0</v>
      </c>
      <c r="P314" s="755">
        <f t="shared" si="36"/>
        <v>175</v>
      </c>
      <c r="Q314" s="1">
        <v>2</v>
      </c>
    </row>
    <row r="315" spans="1:27" ht="60" x14ac:dyDescent="0.2">
      <c r="A315" s="630" t="s">
        <v>741</v>
      </c>
      <c r="B315" s="631" t="s">
        <v>740</v>
      </c>
      <c r="C315" s="632" t="s">
        <v>368</v>
      </c>
      <c r="D315" s="760">
        <v>12</v>
      </c>
      <c r="E315" s="760">
        <v>12</v>
      </c>
      <c r="F315" s="760">
        <v>12</v>
      </c>
      <c r="G315" s="760">
        <v>12</v>
      </c>
      <c r="H315" s="760">
        <v>12</v>
      </c>
      <c r="I315" s="760">
        <v>12</v>
      </c>
      <c r="J315" s="760">
        <v>12</v>
      </c>
      <c r="K315" s="708"/>
      <c r="L315" s="708"/>
      <c r="M315" s="708"/>
      <c r="N315" s="708"/>
      <c r="O315" s="708"/>
      <c r="P315" s="736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60" x14ac:dyDescent="0.2">
      <c r="A316" s="126" t="s">
        <v>596</v>
      </c>
      <c r="B316" s="123" t="s">
        <v>597</v>
      </c>
      <c r="C316" s="123" t="s">
        <v>368</v>
      </c>
      <c r="D316" s="703">
        <v>2</v>
      </c>
      <c r="E316" s="703"/>
      <c r="F316" s="703"/>
      <c r="G316" s="703"/>
      <c r="H316" s="703"/>
      <c r="I316" s="703"/>
      <c r="J316" s="703"/>
      <c r="K316" s="703"/>
      <c r="L316" s="703"/>
      <c r="M316" s="703"/>
      <c r="N316" s="703"/>
      <c r="O316" s="703"/>
      <c r="P316" s="736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30" customHeight="1" x14ac:dyDescent="0.2">
      <c r="A317" s="126" t="s">
        <v>925</v>
      </c>
      <c r="B317" s="123" t="s">
        <v>926</v>
      </c>
      <c r="C317" s="123" t="s">
        <v>361</v>
      </c>
      <c r="D317" s="703"/>
      <c r="E317" s="703"/>
      <c r="F317" s="703"/>
      <c r="G317" s="703"/>
      <c r="H317" s="703"/>
      <c r="I317" s="703"/>
      <c r="J317" s="703"/>
      <c r="K317" s="703"/>
      <c r="L317" s="703"/>
      <c r="M317" s="703"/>
      <c r="N317" s="703"/>
      <c r="O317" s="703"/>
      <c r="P317" s="708">
        <v>25</v>
      </c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91.5" customHeight="1" x14ac:dyDescent="0.2">
      <c r="A318" s="126" t="s">
        <v>967</v>
      </c>
      <c r="B318" s="123" t="s">
        <v>968</v>
      </c>
      <c r="C318" s="123"/>
      <c r="D318" s="703"/>
      <c r="E318" s="703"/>
      <c r="F318" s="703"/>
      <c r="G318" s="703"/>
      <c r="H318" s="703"/>
      <c r="I318" s="703"/>
      <c r="J318" s="703"/>
      <c r="K318" s="703"/>
      <c r="L318" s="703"/>
      <c r="M318" s="703"/>
      <c r="N318" s="703"/>
      <c r="O318" s="703"/>
      <c r="P318" s="708">
        <v>150</v>
      </c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s="3" customFormat="1" ht="27" customHeight="1" x14ac:dyDescent="0.2">
      <c r="A319" s="783" t="s">
        <v>35</v>
      </c>
      <c r="B319" s="783"/>
      <c r="C319" s="783"/>
      <c r="D319" s="737">
        <f>D320+D325</f>
        <v>191</v>
      </c>
      <c r="E319" s="737">
        <f t="shared" ref="E319:P319" si="37">E320+E325</f>
        <v>178</v>
      </c>
      <c r="F319" s="737">
        <f t="shared" si="37"/>
        <v>171</v>
      </c>
      <c r="G319" s="737">
        <f t="shared" si="37"/>
        <v>171</v>
      </c>
      <c r="H319" s="737">
        <f t="shared" si="37"/>
        <v>164</v>
      </c>
      <c r="I319" s="737">
        <f t="shared" si="37"/>
        <v>155</v>
      </c>
      <c r="J319" s="737">
        <f t="shared" si="37"/>
        <v>151</v>
      </c>
      <c r="K319" s="737">
        <f t="shared" si="37"/>
        <v>138</v>
      </c>
      <c r="L319" s="737">
        <f t="shared" si="37"/>
        <v>138</v>
      </c>
      <c r="M319" s="737">
        <f t="shared" si="37"/>
        <v>133</v>
      </c>
      <c r="N319" s="737">
        <f t="shared" si="37"/>
        <v>133</v>
      </c>
      <c r="O319" s="737">
        <f t="shared" si="37"/>
        <v>133</v>
      </c>
      <c r="P319" s="737">
        <f t="shared" si="37"/>
        <v>191</v>
      </c>
      <c r="Q319" s="3">
        <v>1</v>
      </c>
    </row>
    <row r="320" spans="1:27" ht="22.5" customHeight="1" x14ac:dyDescent="0.2">
      <c r="A320" s="748" t="s">
        <v>36</v>
      </c>
      <c r="B320" s="780" t="s">
        <v>37</v>
      </c>
      <c r="C320" s="780"/>
      <c r="D320" s="755">
        <f>SUM(D321:D324)</f>
        <v>103</v>
      </c>
      <c r="E320" s="755">
        <f t="shared" ref="E320:P320" si="38">SUM(E321:E324)</f>
        <v>96</v>
      </c>
      <c r="F320" s="755">
        <f t="shared" si="38"/>
        <v>93</v>
      </c>
      <c r="G320" s="755">
        <f t="shared" si="38"/>
        <v>93</v>
      </c>
      <c r="H320" s="755">
        <f t="shared" si="38"/>
        <v>90</v>
      </c>
      <c r="I320" s="755">
        <f t="shared" si="38"/>
        <v>86</v>
      </c>
      <c r="J320" s="755">
        <f t="shared" si="38"/>
        <v>83</v>
      </c>
      <c r="K320" s="755">
        <f t="shared" si="38"/>
        <v>75</v>
      </c>
      <c r="L320" s="755">
        <f t="shared" si="38"/>
        <v>75</v>
      </c>
      <c r="M320" s="755">
        <f t="shared" si="38"/>
        <v>75</v>
      </c>
      <c r="N320" s="755">
        <f t="shared" si="38"/>
        <v>75</v>
      </c>
      <c r="O320" s="755">
        <f t="shared" si="38"/>
        <v>75</v>
      </c>
      <c r="P320" s="755">
        <f t="shared" si="38"/>
        <v>103</v>
      </c>
      <c r="Q320" s="1">
        <v>2</v>
      </c>
    </row>
    <row r="321" spans="1:27" s="3" customFormat="1" ht="14.25" customHeight="1" x14ac:dyDescent="0.2">
      <c r="A321" s="146" t="s">
        <v>410</v>
      </c>
      <c r="B321" s="146" t="s">
        <v>411</v>
      </c>
      <c r="C321" s="146" t="s">
        <v>412</v>
      </c>
      <c r="D321" s="732">
        <v>38</v>
      </c>
      <c r="E321" s="734">
        <v>36</v>
      </c>
      <c r="F321" s="734">
        <v>35</v>
      </c>
      <c r="G321" s="734">
        <v>35</v>
      </c>
      <c r="H321" s="734">
        <v>35</v>
      </c>
      <c r="I321" s="732">
        <v>33</v>
      </c>
      <c r="J321" s="732">
        <v>32</v>
      </c>
      <c r="K321" s="732">
        <v>30</v>
      </c>
      <c r="L321" s="732">
        <v>30</v>
      </c>
      <c r="M321" s="732">
        <v>30</v>
      </c>
      <c r="N321" s="732">
        <v>30</v>
      </c>
      <c r="O321" s="731">
        <v>30</v>
      </c>
      <c r="P321" s="731">
        <v>38</v>
      </c>
    </row>
    <row r="322" spans="1:27" s="3" customFormat="1" ht="18" customHeight="1" x14ac:dyDescent="0.2">
      <c r="A322" s="146" t="s">
        <v>413</v>
      </c>
      <c r="B322" s="146" t="s">
        <v>414</v>
      </c>
      <c r="C322" s="146" t="s">
        <v>415</v>
      </c>
      <c r="D322" s="731">
        <v>30</v>
      </c>
      <c r="E322" s="734">
        <v>28</v>
      </c>
      <c r="F322" s="734">
        <v>27</v>
      </c>
      <c r="G322" s="732">
        <v>27</v>
      </c>
      <c r="H322" s="732">
        <v>25</v>
      </c>
      <c r="I322" s="732">
        <v>23</v>
      </c>
      <c r="J322" s="732">
        <v>22</v>
      </c>
      <c r="K322" s="732">
        <v>20</v>
      </c>
      <c r="L322" s="716">
        <v>20</v>
      </c>
      <c r="M322" s="716">
        <v>20</v>
      </c>
      <c r="N322" s="716">
        <v>20</v>
      </c>
      <c r="O322" s="716">
        <v>20</v>
      </c>
      <c r="P322" s="731">
        <v>30</v>
      </c>
    </row>
    <row r="323" spans="1:27" s="3" customFormat="1" ht="33.75" customHeight="1" x14ac:dyDescent="0.2">
      <c r="A323" s="146" t="s">
        <v>416</v>
      </c>
      <c r="B323" s="146" t="s">
        <v>417</v>
      </c>
      <c r="C323" s="146" t="s">
        <v>418</v>
      </c>
      <c r="D323" s="732">
        <v>35</v>
      </c>
      <c r="E323" s="734">
        <v>32</v>
      </c>
      <c r="F323" s="734">
        <v>31</v>
      </c>
      <c r="G323" s="732">
        <v>31</v>
      </c>
      <c r="H323" s="732">
        <v>30</v>
      </c>
      <c r="I323" s="731">
        <v>30</v>
      </c>
      <c r="J323" s="734">
        <v>29</v>
      </c>
      <c r="K323" s="734">
        <v>25</v>
      </c>
      <c r="L323" s="732">
        <v>25</v>
      </c>
      <c r="M323" s="716">
        <v>25</v>
      </c>
      <c r="N323" s="716">
        <v>25</v>
      </c>
      <c r="O323" s="716">
        <v>25</v>
      </c>
      <c r="P323" s="731">
        <v>35</v>
      </c>
    </row>
    <row r="324" spans="1:27" s="3" customFormat="1" ht="30" customHeight="1" x14ac:dyDescent="0.2">
      <c r="A324" s="146" t="s">
        <v>419</v>
      </c>
      <c r="B324" s="146" t="s">
        <v>420</v>
      </c>
      <c r="C324" s="146" t="s">
        <v>421</v>
      </c>
      <c r="D324" s="732"/>
      <c r="E324" s="732"/>
      <c r="F324" s="732"/>
      <c r="G324" s="732"/>
      <c r="H324" s="732"/>
      <c r="I324" s="732"/>
      <c r="J324" s="732"/>
      <c r="K324" s="732"/>
      <c r="L324" s="732"/>
      <c r="M324" s="732"/>
      <c r="N324" s="732"/>
      <c r="O324" s="732"/>
      <c r="P324" s="731"/>
    </row>
    <row r="325" spans="1:27" ht="22.5" customHeight="1" x14ac:dyDescent="0.2">
      <c r="A325" s="748" t="s">
        <v>422</v>
      </c>
      <c r="B325" s="780" t="s">
        <v>423</v>
      </c>
      <c r="C325" s="780"/>
      <c r="D325" s="755">
        <f>SUM(D326:D327)</f>
        <v>88</v>
      </c>
      <c r="E325" s="755">
        <f t="shared" ref="E325:P325" si="39">SUM(E326:E327)</f>
        <v>82</v>
      </c>
      <c r="F325" s="755">
        <f t="shared" si="39"/>
        <v>78</v>
      </c>
      <c r="G325" s="755">
        <f t="shared" si="39"/>
        <v>78</v>
      </c>
      <c r="H325" s="755">
        <f t="shared" si="39"/>
        <v>74</v>
      </c>
      <c r="I325" s="755">
        <f t="shared" si="39"/>
        <v>69</v>
      </c>
      <c r="J325" s="755">
        <f t="shared" si="39"/>
        <v>68</v>
      </c>
      <c r="K325" s="755">
        <f t="shared" si="39"/>
        <v>63</v>
      </c>
      <c r="L325" s="755">
        <f t="shared" si="39"/>
        <v>63</v>
      </c>
      <c r="M325" s="755">
        <f t="shared" si="39"/>
        <v>58</v>
      </c>
      <c r="N325" s="755">
        <f t="shared" si="39"/>
        <v>58</v>
      </c>
      <c r="O325" s="755">
        <f t="shared" si="39"/>
        <v>58</v>
      </c>
      <c r="P325" s="755">
        <f t="shared" si="39"/>
        <v>88</v>
      </c>
      <c r="Q325" s="1">
        <v>2</v>
      </c>
    </row>
    <row r="326" spans="1:27" s="3" customFormat="1" ht="30" customHeight="1" x14ac:dyDescent="0.2">
      <c r="A326" s="144" t="s">
        <v>424</v>
      </c>
      <c r="B326" s="144" t="s">
        <v>425</v>
      </c>
      <c r="C326" s="144" t="s">
        <v>426</v>
      </c>
      <c r="D326" s="716">
        <v>88</v>
      </c>
      <c r="E326" s="708">
        <v>82</v>
      </c>
      <c r="F326" s="716">
        <v>78</v>
      </c>
      <c r="G326" s="716">
        <v>78</v>
      </c>
      <c r="H326" s="716">
        <v>74</v>
      </c>
      <c r="I326" s="716">
        <v>69</v>
      </c>
      <c r="J326" s="716">
        <v>68</v>
      </c>
      <c r="K326" s="716">
        <v>63</v>
      </c>
      <c r="L326" s="716">
        <v>63</v>
      </c>
      <c r="M326" s="716">
        <v>58</v>
      </c>
      <c r="N326" s="731">
        <v>58</v>
      </c>
      <c r="O326" s="731">
        <v>58</v>
      </c>
      <c r="P326" s="731">
        <v>88</v>
      </c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s="3" customFormat="1" ht="48.75" customHeight="1" x14ac:dyDescent="0.2">
      <c r="A327" s="144" t="s">
        <v>427</v>
      </c>
      <c r="B327" s="144" t="s">
        <v>428</v>
      </c>
      <c r="C327" s="144" t="s">
        <v>429</v>
      </c>
      <c r="D327" s="716"/>
      <c r="E327" s="716"/>
      <c r="F327" s="716"/>
      <c r="G327" s="716"/>
      <c r="H327" s="716"/>
      <c r="I327" s="716"/>
      <c r="J327" s="716"/>
      <c r="K327" s="716"/>
      <c r="L327" s="716"/>
      <c r="M327" s="716"/>
      <c r="N327" s="731"/>
      <c r="O327" s="731"/>
      <c r="P327" s="713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30.75" customHeight="1" x14ac:dyDescent="0.2">
      <c r="A328" s="784" t="s">
        <v>28</v>
      </c>
      <c r="B328" s="784"/>
      <c r="C328" s="784"/>
      <c r="D328" s="738">
        <f>D329+D338</f>
        <v>585</v>
      </c>
      <c r="E328" s="738">
        <f t="shared" ref="E328:P328" si="40">E329+E338</f>
        <v>533</v>
      </c>
      <c r="F328" s="738">
        <f t="shared" si="40"/>
        <v>523</v>
      </c>
      <c r="G328" s="738">
        <f t="shared" si="40"/>
        <v>546</v>
      </c>
      <c r="H328" s="738">
        <f t="shared" si="40"/>
        <v>548</v>
      </c>
      <c r="I328" s="738">
        <f t="shared" si="40"/>
        <v>555</v>
      </c>
      <c r="J328" s="738">
        <f t="shared" si="40"/>
        <v>557</v>
      </c>
      <c r="K328" s="738">
        <f t="shared" si="40"/>
        <v>559</v>
      </c>
      <c r="L328" s="738">
        <f t="shared" si="40"/>
        <v>562</v>
      </c>
      <c r="M328" s="738">
        <f t="shared" si="40"/>
        <v>564</v>
      </c>
      <c r="N328" s="738">
        <f t="shared" si="40"/>
        <v>564</v>
      </c>
      <c r="O328" s="738">
        <f t="shared" si="40"/>
        <v>566</v>
      </c>
      <c r="P328" s="738">
        <f t="shared" si="40"/>
        <v>200</v>
      </c>
      <c r="Q328" s="686">
        <v>1</v>
      </c>
      <c r="R328" s="686"/>
      <c r="S328" s="686"/>
      <c r="T328" s="686"/>
      <c r="U328" s="686"/>
      <c r="V328" s="686"/>
      <c r="W328" s="686"/>
      <c r="X328" s="686"/>
      <c r="Y328" s="686"/>
      <c r="Z328" s="686"/>
      <c r="AA328" s="686"/>
    </row>
    <row r="329" spans="1:27" ht="22.5" customHeight="1" x14ac:dyDescent="0.2">
      <c r="A329" s="748" t="s">
        <v>12</v>
      </c>
      <c r="B329" s="780" t="s">
        <v>13</v>
      </c>
      <c r="C329" s="780"/>
      <c r="D329" s="755">
        <f>SUM(D330:D337)</f>
        <v>440</v>
      </c>
      <c r="E329" s="755">
        <f t="shared" ref="E329:P329" si="41">SUM(E330:E337)</f>
        <v>412</v>
      </c>
      <c r="F329" s="755">
        <f t="shared" si="41"/>
        <v>401</v>
      </c>
      <c r="G329" s="755">
        <f t="shared" si="41"/>
        <v>397</v>
      </c>
      <c r="H329" s="755">
        <f t="shared" si="41"/>
        <v>397</v>
      </c>
      <c r="I329" s="755">
        <f t="shared" si="41"/>
        <v>402</v>
      </c>
      <c r="J329" s="755">
        <f t="shared" si="41"/>
        <v>402</v>
      </c>
      <c r="K329" s="755">
        <f t="shared" si="41"/>
        <v>403</v>
      </c>
      <c r="L329" s="755">
        <f t="shared" si="41"/>
        <v>404</v>
      </c>
      <c r="M329" s="755">
        <f t="shared" si="41"/>
        <v>404</v>
      </c>
      <c r="N329" s="755">
        <f t="shared" si="41"/>
        <v>401</v>
      </c>
      <c r="O329" s="755">
        <f t="shared" si="41"/>
        <v>401</v>
      </c>
      <c r="P329" s="755">
        <f t="shared" si="41"/>
        <v>150</v>
      </c>
      <c r="Q329" s="1">
        <v>2</v>
      </c>
    </row>
    <row r="330" spans="1:27" ht="29.25" customHeight="1" x14ac:dyDescent="0.2">
      <c r="A330" s="5" t="s">
        <v>650</v>
      </c>
      <c r="B330" s="5" t="s">
        <v>651</v>
      </c>
      <c r="C330" s="5" t="s">
        <v>652</v>
      </c>
      <c r="D330" s="718">
        <v>91</v>
      </c>
      <c r="E330" s="718">
        <v>61</v>
      </c>
      <c r="F330" s="718">
        <v>51</v>
      </c>
      <c r="G330" s="718">
        <v>51</v>
      </c>
      <c r="H330" s="718">
        <v>51</v>
      </c>
      <c r="I330" s="718">
        <v>51</v>
      </c>
      <c r="J330" s="718">
        <v>51</v>
      </c>
      <c r="K330" s="718">
        <v>51</v>
      </c>
      <c r="L330" s="718">
        <v>51</v>
      </c>
      <c r="M330" s="718">
        <v>51</v>
      </c>
      <c r="N330" s="718">
        <v>51</v>
      </c>
      <c r="O330" s="718">
        <v>51</v>
      </c>
      <c r="P330" s="731">
        <v>25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60" customHeight="1" x14ac:dyDescent="0.2">
      <c r="A331" s="144" t="s">
        <v>521</v>
      </c>
      <c r="B331" s="144" t="s">
        <v>55</v>
      </c>
      <c r="C331" s="144" t="s">
        <v>522</v>
      </c>
      <c r="D331" s="716">
        <v>88</v>
      </c>
      <c r="E331" s="716">
        <v>90</v>
      </c>
      <c r="F331" s="716">
        <v>90</v>
      </c>
      <c r="G331" s="716">
        <v>86</v>
      </c>
      <c r="H331" s="716">
        <v>87</v>
      </c>
      <c r="I331" s="716">
        <v>92</v>
      </c>
      <c r="J331" s="716">
        <v>92</v>
      </c>
      <c r="K331" s="716">
        <v>93</v>
      </c>
      <c r="L331" s="716">
        <v>94</v>
      </c>
      <c r="M331" s="716">
        <v>94</v>
      </c>
      <c r="N331" s="716">
        <v>91</v>
      </c>
      <c r="O331" s="716">
        <v>91</v>
      </c>
      <c r="P331" s="736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30" x14ac:dyDescent="0.2">
      <c r="A332" s="144" t="s">
        <v>653</v>
      </c>
      <c r="B332" s="144" t="s">
        <v>654</v>
      </c>
      <c r="C332" s="144" t="s">
        <v>655</v>
      </c>
      <c r="D332" s="716">
        <v>25</v>
      </c>
      <c r="E332" s="716">
        <v>25</v>
      </c>
      <c r="F332" s="716">
        <v>25</v>
      </c>
      <c r="G332" s="716">
        <v>25</v>
      </c>
      <c r="H332" s="716">
        <v>25</v>
      </c>
      <c r="I332" s="716">
        <v>25</v>
      </c>
      <c r="J332" s="716">
        <v>25</v>
      </c>
      <c r="K332" s="716">
        <v>25</v>
      </c>
      <c r="L332" s="716">
        <v>25</v>
      </c>
      <c r="M332" s="716">
        <v>25</v>
      </c>
      <c r="N332" s="716">
        <v>25</v>
      </c>
      <c r="O332" s="716">
        <v>25</v>
      </c>
      <c r="P332" s="713"/>
    </row>
    <row r="333" spans="1:27" s="3" customFormat="1" ht="45" x14ac:dyDescent="0.2">
      <c r="A333" s="144" t="s">
        <v>523</v>
      </c>
      <c r="B333" s="144" t="s">
        <v>524</v>
      </c>
      <c r="C333" s="144" t="s">
        <v>525</v>
      </c>
      <c r="D333" s="716">
        <v>108</v>
      </c>
      <c r="E333" s="716">
        <v>108</v>
      </c>
      <c r="F333" s="716">
        <v>108</v>
      </c>
      <c r="G333" s="716">
        <v>108</v>
      </c>
      <c r="H333" s="716">
        <v>108</v>
      </c>
      <c r="I333" s="716">
        <v>108</v>
      </c>
      <c r="J333" s="716">
        <v>108</v>
      </c>
      <c r="K333" s="716">
        <v>108</v>
      </c>
      <c r="L333" s="716">
        <v>108</v>
      </c>
      <c r="M333" s="716">
        <v>108</v>
      </c>
      <c r="N333" s="716">
        <v>108</v>
      </c>
      <c r="O333" s="716">
        <v>108</v>
      </c>
      <c r="P333" s="736"/>
    </row>
    <row r="334" spans="1:27" s="3" customFormat="1" ht="30" x14ac:dyDescent="0.2">
      <c r="A334" s="144" t="s">
        <v>983</v>
      </c>
      <c r="B334" s="144" t="s">
        <v>984</v>
      </c>
      <c r="C334" s="144"/>
      <c r="D334" s="716"/>
      <c r="E334" s="716"/>
      <c r="F334" s="716"/>
      <c r="G334" s="716"/>
      <c r="H334" s="716"/>
      <c r="I334" s="716"/>
      <c r="J334" s="716"/>
      <c r="K334" s="716"/>
      <c r="L334" s="716"/>
      <c r="M334" s="716"/>
      <c r="N334" s="716"/>
      <c r="O334" s="716"/>
      <c r="P334" s="708">
        <v>25</v>
      </c>
    </row>
    <row r="335" spans="1:27" s="3" customFormat="1" ht="47.25" customHeight="1" x14ac:dyDescent="0.2">
      <c r="A335" s="144" t="s">
        <v>927</v>
      </c>
      <c r="B335" s="144" t="s">
        <v>928</v>
      </c>
      <c r="C335" s="144" t="s">
        <v>348</v>
      </c>
      <c r="D335" s="716"/>
      <c r="E335" s="716"/>
      <c r="F335" s="716"/>
      <c r="G335" s="716"/>
      <c r="H335" s="716"/>
      <c r="I335" s="716"/>
      <c r="J335" s="716"/>
      <c r="K335" s="716"/>
      <c r="L335" s="716"/>
      <c r="M335" s="716"/>
      <c r="N335" s="716"/>
      <c r="O335" s="716"/>
      <c r="P335" s="708">
        <v>25</v>
      </c>
    </row>
    <row r="336" spans="1:27" s="3" customFormat="1" ht="15" x14ac:dyDescent="0.2">
      <c r="A336" s="144" t="s">
        <v>656</v>
      </c>
      <c r="B336" s="144" t="s">
        <v>657</v>
      </c>
      <c r="C336" s="144" t="s">
        <v>658</v>
      </c>
      <c r="D336" s="716">
        <v>25</v>
      </c>
      <c r="E336" s="716">
        <v>25</v>
      </c>
      <c r="F336" s="716">
        <v>25</v>
      </c>
      <c r="G336" s="716">
        <v>25</v>
      </c>
      <c r="H336" s="716">
        <v>25</v>
      </c>
      <c r="I336" s="716">
        <v>25</v>
      </c>
      <c r="J336" s="716">
        <v>25</v>
      </c>
      <c r="K336" s="716">
        <v>25</v>
      </c>
      <c r="L336" s="716">
        <v>25</v>
      </c>
      <c r="M336" s="716">
        <v>25</v>
      </c>
      <c r="N336" s="716">
        <v>25</v>
      </c>
      <c r="O336" s="716">
        <v>25</v>
      </c>
      <c r="P336" s="736"/>
    </row>
    <row r="337" spans="1:17" s="3" customFormat="1" ht="45" x14ac:dyDescent="0.2">
      <c r="A337" s="144" t="s">
        <v>659</v>
      </c>
      <c r="B337" s="144" t="s">
        <v>660</v>
      </c>
      <c r="C337" s="144" t="s">
        <v>655</v>
      </c>
      <c r="D337" s="716">
        <v>103</v>
      </c>
      <c r="E337" s="716">
        <v>103</v>
      </c>
      <c r="F337" s="716">
        <v>102</v>
      </c>
      <c r="G337" s="716">
        <v>102</v>
      </c>
      <c r="H337" s="716">
        <v>101</v>
      </c>
      <c r="I337" s="716">
        <v>101</v>
      </c>
      <c r="J337" s="716">
        <v>101</v>
      </c>
      <c r="K337" s="716">
        <v>101</v>
      </c>
      <c r="L337" s="716">
        <v>101</v>
      </c>
      <c r="M337" s="716">
        <v>101</v>
      </c>
      <c r="N337" s="716">
        <v>101</v>
      </c>
      <c r="O337" s="716">
        <v>101</v>
      </c>
      <c r="P337" s="708">
        <v>75</v>
      </c>
    </row>
    <row r="338" spans="1:17" ht="22.5" customHeight="1" x14ac:dyDescent="0.2">
      <c r="A338" s="748" t="s">
        <v>14</v>
      </c>
      <c r="B338" s="780" t="s">
        <v>15</v>
      </c>
      <c r="C338" s="780"/>
      <c r="D338" s="755">
        <f>SUM(D339:D340)</f>
        <v>145</v>
      </c>
      <c r="E338" s="755">
        <f t="shared" ref="E338:P338" si="42">SUM(E339:E340)</f>
        <v>121</v>
      </c>
      <c r="F338" s="755">
        <f t="shared" si="42"/>
        <v>122</v>
      </c>
      <c r="G338" s="755">
        <f t="shared" si="42"/>
        <v>149</v>
      </c>
      <c r="H338" s="755">
        <f t="shared" si="42"/>
        <v>151</v>
      </c>
      <c r="I338" s="755">
        <f t="shared" si="42"/>
        <v>153</v>
      </c>
      <c r="J338" s="755">
        <f t="shared" si="42"/>
        <v>155</v>
      </c>
      <c r="K338" s="755">
        <f t="shared" si="42"/>
        <v>156</v>
      </c>
      <c r="L338" s="755">
        <f t="shared" si="42"/>
        <v>158</v>
      </c>
      <c r="M338" s="755">
        <f t="shared" si="42"/>
        <v>160</v>
      </c>
      <c r="N338" s="755">
        <f t="shared" si="42"/>
        <v>163</v>
      </c>
      <c r="O338" s="755">
        <f t="shared" si="42"/>
        <v>165</v>
      </c>
      <c r="P338" s="755">
        <f t="shared" si="42"/>
        <v>50</v>
      </c>
      <c r="Q338" s="1">
        <v>2</v>
      </c>
    </row>
    <row r="339" spans="1:17" s="3" customFormat="1" ht="45" x14ac:dyDescent="0.2">
      <c r="A339" s="144" t="s">
        <v>661</v>
      </c>
      <c r="B339" s="144" t="s">
        <v>663</v>
      </c>
      <c r="C339" s="144" t="s">
        <v>665</v>
      </c>
      <c r="D339" s="716">
        <v>120</v>
      </c>
      <c r="E339" s="716">
        <v>96</v>
      </c>
      <c r="F339" s="716">
        <v>97</v>
      </c>
      <c r="G339" s="716">
        <v>124</v>
      </c>
      <c r="H339" s="716">
        <v>126</v>
      </c>
      <c r="I339" s="716">
        <v>128</v>
      </c>
      <c r="J339" s="716">
        <v>130</v>
      </c>
      <c r="K339" s="716">
        <v>131</v>
      </c>
      <c r="L339" s="716">
        <v>133</v>
      </c>
      <c r="M339" s="716">
        <v>135</v>
      </c>
      <c r="N339" s="716">
        <v>138</v>
      </c>
      <c r="O339" s="716">
        <v>140</v>
      </c>
      <c r="P339" s="708">
        <v>50</v>
      </c>
    </row>
    <row r="340" spans="1:17" s="3" customFormat="1" ht="30" x14ac:dyDescent="0.2">
      <c r="A340" s="144" t="s">
        <v>662</v>
      </c>
      <c r="B340" s="144" t="s">
        <v>664</v>
      </c>
      <c r="C340" s="144" t="s">
        <v>666</v>
      </c>
      <c r="D340" s="716">
        <v>25</v>
      </c>
      <c r="E340" s="716">
        <v>25</v>
      </c>
      <c r="F340" s="716">
        <v>25</v>
      </c>
      <c r="G340" s="716">
        <v>25</v>
      </c>
      <c r="H340" s="716">
        <v>25</v>
      </c>
      <c r="I340" s="716">
        <v>25</v>
      </c>
      <c r="J340" s="716">
        <v>25</v>
      </c>
      <c r="K340" s="716">
        <v>25</v>
      </c>
      <c r="L340" s="716">
        <v>25</v>
      </c>
      <c r="M340" s="716">
        <v>25</v>
      </c>
      <c r="N340" s="716">
        <v>25</v>
      </c>
      <c r="O340" s="716">
        <v>25</v>
      </c>
      <c r="P340" s="736"/>
    </row>
    <row r="341" spans="1:17" s="3" customFormat="1" ht="34.5" customHeight="1" x14ac:dyDescent="0.2">
      <c r="A341" s="784" t="s">
        <v>51</v>
      </c>
      <c r="B341" s="784"/>
      <c r="C341" s="693"/>
      <c r="D341" s="738">
        <f>D342+D349+D352+D355</f>
        <v>2140</v>
      </c>
      <c r="E341" s="738">
        <f t="shared" ref="E341:P341" si="43">E342+E349+E352+E355</f>
        <v>2169</v>
      </c>
      <c r="F341" s="738">
        <f t="shared" si="43"/>
        <v>2186</v>
      </c>
      <c r="G341" s="738">
        <f t="shared" si="43"/>
        <v>2280</v>
      </c>
      <c r="H341" s="738">
        <f t="shared" si="43"/>
        <v>2517</v>
      </c>
      <c r="I341" s="738">
        <f t="shared" si="43"/>
        <v>2720</v>
      </c>
      <c r="J341" s="738">
        <f t="shared" si="43"/>
        <v>2700</v>
      </c>
      <c r="K341" s="738">
        <f t="shared" si="43"/>
        <v>2309</v>
      </c>
      <c r="L341" s="738">
        <f t="shared" si="43"/>
        <v>2344</v>
      </c>
      <c r="M341" s="738">
        <f t="shared" si="43"/>
        <v>2370</v>
      </c>
      <c r="N341" s="738">
        <f t="shared" si="43"/>
        <v>2391</v>
      </c>
      <c r="O341" s="738">
        <f t="shared" si="43"/>
        <v>2426</v>
      </c>
      <c r="P341" s="738">
        <f t="shared" si="43"/>
        <v>860</v>
      </c>
      <c r="Q341" s="3">
        <v>1</v>
      </c>
    </row>
    <row r="342" spans="1:17" ht="22.5" customHeight="1" x14ac:dyDescent="0.2">
      <c r="A342" s="748" t="s">
        <v>1</v>
      </c>
      <c r="B342" s="780" t="s">
        <v>16</v>
      </c>
      <c r="C342" s="780"/>
      <c r="D342" s="755">
        <f>SUM(D343:D348)</f>
        <v>1426</v>
      </c>
      <c r="E342" s="755">
        <f t="shared" ref="E342:P342" si="44">SUM(E343:E348)</f>
        <v>1440</v>
      </c>
      <c r="F342" s="755">
        <f t="shared" si="44"/>
        <v>1453</v>
      </c>
      <c r="G342" s="755">
        <f t="shared" si="44"/>
        <v>1468</v>
      </c>
      <c r="H342" s="755">
        <f t="shared" si="44"/>
        <v>1482</v>
      </c>
      <c r="I342" s="755">
        <f t="shared" si="44"/>
        <v>1497</v>
      </c>
      <c r="J342" s="755">
        <f t="shared" si="44"/>
        <v>1511</v>
      </c>
      <c r="K342" s="755">
        <f t="shared" si="44"/>
        <v>1516</v>
      </c>
      <c r="L342" s="755">
        <f t="shared" si="44"/>
        <v>1530</v>
      </c>
      <c r="M342" s="755">
        <f t="shared" si="44"/>
        <v>1546</v>
      </c>
      <c r="N342" s="755">
        <f t="shared" si="44"/>
        <v>1561</v>
      </c>
      <c r="O342" s="755">
        <f t="shared" si="44"/>
        <v>1576</v>
      </c>
      <c r="P342" s="755">
        <f t="shared" si="44"/>
        <v>275</v>
      </c>
      <c r="Q342" s="1">
        <v>2</v>
      </c>
    </row>
    <row r="343" spans="1:17" s="3" customFormat="1" ht="44.25" customHeight="1" x14ac:dyDescent="0.2">
      <c r="A343" s="144" t="s">
        <v>369</v>
      </c>
      <c r="B343" s="144" t="s">
        <v>370</v>
      </c>
      <c r="C343" s="144" t="s">
        <v>371</v>
      </c>
      <c r="D343" s="718">
        <f>37+376</f>
        <v>413</v>
      </c>
      <c r="E343" s="766">
        <v>417</v>
      </c>
      <c r="F343" s="718">
        <v>420</v>
      </c>
      <c r="G343" s="718">
        <v>424</v>
      </c>
      <c r="H343" s="718">
        <v>429</v>
      </c>
      <c r="I343" s="766">
        <v>433</v>
      </c>
      <c r="J343" s="718">
        <v>436</v>
      </c>
      <c r="K343" s="718">
        <v>430</v>
      </c>
      <c r="L343" s="718">
        <v>434</v>
      </c>
      <c r="M343" s="718">
        <v>438</v>
      </c>
      <c r="N343" s="718">
        <v>442</v>
      </c>
      <c r="O343" s="718">
        <v>446</v>
      </c>
      <c r="P343" s="708">
        <v>90</v>
      </c>
    </row>
    <row r="344" spans="1:17" s="3" customFormat="1" ht="43.5" customHeight="1" x14ac:dyDescent="0.2">
      <c r="A344" s="144" t="s">
        <v>930</v>
      </c>
      <c r="B344" s="144" t="s">
        <v>929</v>
      </c>
      <c r="C344" s="144" t="s">
        <v>931</v>
      </c>
      <c r="D344" s="718">
        <v>168</v>
      </c>
      <c r="E344" s="718">
        <v>169</v>
      </c>
      <c r="F344" s="718">
        <v>171</v>
      </c>
      <c r="G344" s="718">
        <v>173</v>
      </c>
      <c r="H344" s="718">
        <v>174</v>
      </c>
      <c r="I344" s="718">
        <v>176</v>
      </c>
      <c r="J344" s="718">
        <v>178</v>
      </c>
      <c r="K344" s="718">
        <v>180</v>
      </c>
      <c r="L344" s="718">
        <v>181</v>
      </c>
      <c r="M344" s="718">
        <v>183</v>
      </c>
      <c r="N344" s="718">
        <v>185</v>
      </c>
      <c r="O344" s="718">
        <v>187</v>
      </c>
      <c r="P344" s="708">
        <v>100</v>
      </c>
    </row>
    <row r="345" spans="1:17" s="3" customFormat="1" ht="30.75" customHeight="1" x14ac:dyDescent="0.2">
      <c r="A345" s="144" t="s">
        <v>1002</v>
      </c>
      <c r="B345" s="144" t="s">
        <v>1003</v>
      </c>
      <c r="C345" s="144"/>
      <c r="D345" s="718">
        <v>598</v>
      </c>
      <c r="E345" s="718">
        <v>604</v>
      </c>
      <c r="F345" s="718">
        <v>610</v>
      </c>
      <c r="G345" s="718">
        <v>616</v>
      </c>
      <c r="H345" s="718">
        <v>622</v>
      </c>
      <c r="I345" s="718">
        <v>628</v>
      </c>
      <c r="J345" s="718">
        <v>635</v>
      </c>
      <c r="K345" s="718">
        <v>641</v>
      </c>
      <c r="L345" s="718">
        <v>647</v>
      </c>
      <c r="M345" s="718">
        <v>654</v>
      </c>
      <c r="N345" s="718">
        <v>661</v>
      </c>
      <c r="O345" s="718">
        <v>667</v>
      </c>
      <c r="P345" s="708"/>
    </row>
    <row r="346" spans="1:17" s="3" customFormat="1" ht="46.5" customHeight="1" x14ac:dyDescent="0.2">
      <c r="A346" s="144" t="s">
        <v>604</v>
      </c>
      <c r="B346" s="144" t="s">
        <v>605</v>
      </c>
      <c r="C346" s="144" t="s">
        <v>606</v>
      </c>
      <c r="D346" s="718">
        <v>0</v>
      </c>
      <c r="E346" s="718">
        <v>0</v>
      </c>
      <c r="F346" s="718">
        <v>0</v>
      </c>
      <c r="G346" s="718">
        <v>0</v>
      </c>
      <c r="H346" s="718">
        <v>0</v>
      </c>
      <c r="I346" s="718">
        <v>0</v>
      </c>
      <c r="J346" s="718">
        <v>0</v>
      </c>
      <c r="K346" s="718">
        <v>0</v>
      </c>
      <c r="L346" s="718">
        <v>0</v>
      </c>
      <c r="M346" s="718">
        <v>0</v>
      </c>
      <c r="N346" s="718">
        <v>0</v>
      </c>
      <c r="O346" s="718">
        <v>0</v>
      </c>
      <c r="P346" s="736"/>
    </row>
    <row r="347" spans="1:17" s="3" customFormat="1" ht="19.5" customHeight="1" x14ac:dyDescent="0.2">
      <c r="A347" s="144" t="s">
        <v>599</v>
      </c>
      <c r="B347" s="144" t="s">
        <v>598</v>
      </c>
      <c r="C347" s="144" t="s">
        <v>600</v>
      </c>
      <c r="D347" s="718">
        <v>202</v>
      </c>
      <c r="E347" s="718">
        <v>204</v>
      </c>
      <c r="F347" s="718">
        <v>206</v>
      </c>
      <c r="G347" s="718">
        <v>208</v>
      </c>
      <c r="H347" s="718">
        <v>210</v>
      </c>
      <c r="I347" s="718">
        <v>212</v>
      </c>
      <c r="J347" s="718">
        <v>214</v>
      </c>
      <c r="K347" s="718">
        <v>216</v>
      </c>
      <c r="L347" s="718">
        <v>219</v>
      </c>
      <c r="M347" s="718">
        <v>221</v>
      </c>
      <c r="N347" s="718">
        <v>223</v>
      </c>
      <c r="O347" s="718">
        <v>225</v>
      </c>
      <c r="P347" s="708">
        <v>25</v>
      </c>
    </row>
    <row r="348" spans="1:17" s="3" customFormat="1" ht="15.75" customHeight="1" x14ac:dyDescent="0.2">
      <c r="A348" s="144" t="s">
        <v>973</v>
      </c>
      <c r="B348" s="144" t="s">
        <v>974</v>
      </c>
      <c r="C348" s="144"/>
      <c r="D348" s="718">
        <v>45</v>
      </c>
      <c r="E348" s="718">
        <v>46</v>
      </c>
      <c r="F348" s="718">
        <v>46</v>
      </c>
      <c r="G348" s="718">
        <v>47</v>
      </c>
      <c r="H348" s="718">
        <v>47</v>
      </c>
      <c r="I348" s="718">
        <v>48</v>
      </c>
      <c r="J348" s="718">
        <v>48</v>
      </c>
      <c r="K348" s="718">
        <v>49</v>
      </c>
      <c r="L348" s="718">
        <v>49</v>
      </c>
      <c r="M348" s="718">
        <v>50</v>
      </c>
      <c r="N348" s="718">
        <v>50</v>
      </c>
      <c r="O348" s="718">
        <v>51</v>
      </c>
      <c r="P348" s="708">
        <v>60</v>
      </c>
    </row>
    <row r="349" spans="1:17" ht="22.5" customHeight="1" x14ac:dyDescent="0.2">
      <c r="A349" s="748" t="s">
        <v>63</v>
      </c>
      <c r="B349" s="780" t="s">
        <v>64</v>
      </c>
      <c r="C349" s="780"/>
      <c r="D349" s="755">
        <f>D350+D351</f>
        <v>495</v>
      </c>
      <c r="E349" s="755">
        <f t="shared" ref="E349:O349" si="45">E350+E351</f>
        <v>500</v>
      </c>
      <c r="F349" s="755">
        <f t="shared" si="45"/>
        <v>505</v>
      </c>
      <c r="G349" s="755">
        <f t="shared" si="45"/>
        <v>510</v>
      </c>
      <c r="H349" s="755">
        <f t="shared" si="45"/>
        <v>516</v>
      </c>
      <c r="I349" s="755">
        <f t="shared" si="45"/>
        <v>520</v>
      </c>
      <c r="J349" s="755">
        <f t="shared" si="45"/>
        <v>526</v>
      </c>
      <c r="K349" s="755">
        <f t="shared" si="45"/>
        <v>530</v>
      </c>
      <c r="L349" s="755">
        <f t="shared" si="45"/>
        <v>536</v>
      </c>
      <c r="M349" s="755">
        <f t="shared" si="45"/>
        <v>541</v>
      </c>
      <c r="N349" s="755">
        <f t="shared" si="45"/>
        <v>547</v>
      </c>
      <c r="O349" s="755">
        <f t="shared" si="45"/>
        <v>552</v>
      </c>
      <c r="P349" s="755">
        <f t="shared" ref="P349" si="46">SUM(P350)</f>
        <v>25</v>
      </c>
      <c r="Q349" s="1">
        <v>2</v>
      </c>
    </row>
    <row r="350" spans="1:17" s="3" customFormat="1" ht="30" x14ac:dyDescent="0.2">
      <c r="A350" s="123" t="s">
        <v>526</v>
      </c>
      <c r="B350" s="123" t="s">
        <v>65</v>
      </c>
      <c r="C350" s="123" t="s">
        <v>527</v>
      </c>
      <c r="D350" s="708">
        <v>493</v>
      </c>
      <c r="E350" s="708">
        <v>498</v>
      </c>
      <c r="F350" s="708">
        <v>503</v>
      </c>
      <c r="G350" s="708">
        <v>508</v>
      </c>
      <c r="H350" s="708">
        <v>514</v>
      </c>
      <c r="I350" s="708">
        <v>518</v>
      </c>
      <c r="J350" s="708">
        <v>524</v>
      </c>
      <c r="K350" s="708">
        <v>528</v>
      </c>
      <c r="L350" s="708">
        <v>534</v>
      </c>
      <c r="M350" s="708">
        <v>539</v>
      </c>
      <c r="N350" s="708">
        <v>545</v>
      </c>
      <c r="O350" s="708">
        <v>550</v>
      </c>
      <c r="P350" s="708">
        <v>25</v>
      </c>
    </row>
    <row r="351" spans="1:17" s="765" customFormat="1" ht="32.25" customHeight="1" x14ac:dyDescent="0.2">
      <c r="A351" s="141" t="s">
        <v>1018</v>
      </c>
      <c r="B351" s="141" t="s">
        <v>1019</v>
      </c>
      <c r="C351" s="141" t="s">
        <v>1020</v>
      </c>
      <c r="D351" s="763">
        <v>2</v>
      </c>
      <c r="E351" s="763">
        <v>2</v>
      </c>
      <c r="F351" s="763">
        <v>2</v>
      </c>
      <c r="G351" s="763">
        <v>2</v>
      </c>
      <c r="H351" s="763">
        <v>2</v>
      </c>
      <c r="I351" s="763">
        <v>2</v>
      </c>
      <c r="J351" s="763">
        <v>2</v>
      </c>
      <c r="K351" s="763">
        <v>2</v>
      </c>
      <c r="L351" s="763">
        <v>2</v>
      </c>
      <c r="M351" s="763">
        <v>2</v>
      </c>
      <c r="N351" s="763">
        <v>2</v>
      </c>
      <c r="O351" s="763">
        <v>2</v>
      </c>
      <c r="P351" s="763"/>
    </row>
    <row r="352" spans="1:17" ht="22.5" customHeight="1" x14ac:dyDescent="0.2">
      <c r="A352" s="748" t="s">
        <v>975</v>
      </c>
      <c r="B352" s="780" t="s">
        <v>980</v>
      </c>
      <c r="C352" s="780"/>
      <c r="D352" s="755">
        <f>SUM(D353:D354)</f>
        <v>0</v>
      </c>
      <c r="E352" s="755">
        <f t="shared" ref="E352:P352" si="47">SUM(E353:E354)</f>
        <v>0</v>
      </c>
      <c r="F352" s="755">
        <f t="shared" si="47"/>
        <v>0</v>
      </c>
      <c r="G352" s="755">
        <f t="shared" si="47"/>
        <v>0</v>
      </c>
      <c r="H352" s="755">
        <f t="shared" si="47"/>
        <v>0</v>
      </c>
      <c r="I352" s="755">
        <f t="shared" si="47"/>
        <v>0</v>
      </c>
      <c r="J352" s="755">
        <f t="shared" si="47"/>
        <v>0</v>
      </c>
      <c r="K352" s="755">
        <f t="shared" si="47"/>
        <v>0</v>
      </c>
      <c r="L352" s="755">
        <f t="shared" si="47"/>
        <v>0</v>
      </c>
      <c r="M352" s="755">
        <f t="shared" si="47"/>
        <v>0</v>
      </c>
      <c r="N352" s="755">
        <f t="shared" si="47"/>
        <v>0</v>
      </c>
      <c r="O352" s="755">
        <f t="shared" si="47"/>
        <v>0</v>
      </c>
      <c r="P352" s="755">
        <f t="shared" si="47"/>
        <v>200</v>
      </c>
      <c r="Q352" s="1">
        <v>2</v>
      </c>
    </row>
    <row r="353" spans="1:27" s="3" customFormat="1" ht="30" x14ac:dyDescent="0.2">
      <c r="A353" s="123" t="s">
        <v>978</v>
      </c>
      <c r="B353" s="123" t="s">
        <v>977</v>
      </c>
      <c r="C353" s="123"/>
      <c r="D353" s="708"/>
      <c r="E353" s="708"/>
      <c r="F353" s="708"/>
      <c r="G353" s="708"/>
      <c r="H353" s="708"/>
      <c r="I353" s="708"/>
      <c r="J353" s="708"/>
      <c r="K353" s="708"/>
      <c r="L353" s="708"/>
      <c r="M353" s="708"/>
      <c r="N353" s="708"/>
      <c r="O353" s="708"/>
      <c r="P353" s="708">
        <v>100</v>
      </c>
    </row>
    <row r="354" spans="1:27" s="3" customFormat="1" ht="15" x14ac:dyDescent="0.2">
      <c r="A354" s="123" t="s">
        <v>979</v>
      </c>
      <c r="B354" s="123" t="s">
        <v>976</v>
      </c>
      <c r="C354" s="123"/>
      <c r="D354" s="708"/>
      <c r="E354" s="708"/>
      <c r="F354" s="708"/>
      <c r="G354" s="708"/>
      <c r="H354" s="708"/>
      <c r="I354" s="708"/>
      <c r="J354" s="708"/>
      <c r="K354" s="708"/>
      <c r="L354" s="708"/>
      <c r="M354" s="708"/>
      <c r="N354" s="708"/>
      <c r="O354" s="708"/>
      <c r="P354" s="708">
        <v>100</v>
      </c>
    </row>
    <row r="355" spans="1:27" ht="22.5" customHeight="1" x14ac:dyDescent="0.2">
      <c r="A355" s="748" t="s">
        <v>29</v>
      </c>
      <c r="B355" s="780" t="s">
        <v>17</v>
      </c>
      <c r="C355" s="780"/>
      <c r="D355" s="755">
        <f>SUM(D356:D365)</f>
        <v>219</v>
      </c>
      <c r="E355" s="755">
        <f t="shared" ref="E355:P355" si="48">SUM(E356:E365)</f>
        <v>229</v>
      </c>
      <c r="F355" s="755">
        <f t="shared" si="48"/>
        <v>228</v>
      </c>
      <c r="G355" s="755">
        <f t="shared" si="48"/>
        <v>302</v>
      </c>
      <c r="H355" s="755">
        <f t="shared" si="48"/>
        <v>519</v>
      </c>
      <c r="I355" s="755">
        <f t="shared" si="48"/>
        <v>703</v>
      </c>
      <c r="J355" s="755">
        <f t="shared" si="48"/>
        <v>663</v>
      </c>
      <c r="K355" s="755">
        <f t="shared" si="48"/>
        <v>263</v>
      </c>
      <c r="L355" s="755">
        <f t="shared" si="48"/>
        <v>278</v>
      </c>
      <c r="M355" s="755">
        <f t="shared" si="48"/>
        <v>283</v>
      </c>
      <c r="N355" s="755">
        <f t="shared" si="48"/>
        <v>283</v>
      </c>
      <c r="O355" s="755">
        <f t="shared" si="48"/>
        <v>298</v>
      </c>
      <c r="P355" s="755">
        <f t="shared" si="48"/>
        <v>360</v>
      </c>
      <c r="Q355" s="1">
        <v>2</v>
      </c>
    </row>
    <row r="356" spans="1:27" s="3" customFormat="1" ht="45" x14ac:dyDescent="0.2">
      <c r="A356" s="144" t="s">
        <v>607</v>
      </c>
      <c r="B356" s="144" t="s">
        <v>608</v>
      </c>
      <c r="C356" s="144" t="s">
        <v>609</v>
      </c>
      <c r="D356" s="716"/>
      <c r="E356" s="716"/>
      <c r="F356" s="716"/>
      <c r="G356" s="716"/>
      <c r="H356" s="716"/>
      <c r="I356" s="716"/>
      <c r="J356" s="716"/>
      <c r="K356" s="716"/>
      <c r="L356" s="716"/>
      <c r="M356" s="716"/>
      <c r="N356" s="716"/>
      <c r="O356" s="716"/>
      <c r="P356" s="736"/>
    </row>
    <row r="357" spans="1:27" s="3" customFormat="1" ht="15" x14ac:dyDescent="0.2">
      <c r="A357" s="144" t="s">
        <v>517</v>
      </c>
      <c r="B357" s="144" t="s">
        <v>18</v>
      </c>
      <c r="C357" s="144" t="s">
        <v>518</v>
      </c>
      <c r="D357" s="716">
        <v>1</v>
      </c>
      <c r="E357" s="716">
        <v>1</v>
      </c>
      <c r="F357" s="716"/>
      <c r="G357" s="716"/>
      <c r="H357" s="716"/>
      <c r="I357" s="716"/>
      <c r="J357" s="716"/>
      <c r="K357" s="716"/>
      <c r="L357" s="716"/>
      <c r="M357" s="716"/>
      <c r="N357" s="716"/>
      <c r="O357" s="716"/>
      <c r="P357" s="736"/>
    </row>
    <row r="358" spans="1:27" s="3" customFormat="1" ht="30" x14ac:dyDescent="0.2">
      <c r="A358" s="144" t="s">
        <v>519</v>
      </c>
      <c r="B358" s="144" t="s">
        <v>19</v>
      </c>
      <c r="C358" s="144" t="s">
        <v>520</v>
      </c>
      <c r="D358" s="716"/>
      <c r="E358" s="716"/>
      <c r="F358" s="716"/>
      <c r="G358" s="716"/>
      <c r="H358" s="716"/>
      <c r="I358" s="716"/>
      <c r="J358" s="716"/>
      <c r="K358" s="716"/>
      <c r="L358" s="716"/>
      <c r="M358" s="716"/>
      <c r="N358" s="716"/>
      <c r="O358" s="716"/>
      <c r="P358" s="736"/>
    </row>
    <row r="359" spans="1:27" s="3" customFormat="1" ht="34.5" customHeight="1" x14ac:dyDescent="0.2">
      <c r="A359" s="144" t="s">
        <v>611</v>
      </c>
      <c r="B359" s="144" t="s">
        <v>610</v>
      </c>
      <c r="C359" s="144" t="s">
        <v>612</v>
      </c>
      <c r="D359" s="716">
        <v>3</v>
      </c>
      <c r="E359" s="716">
        <v>3</v>
      </c>
      <c r="F359" s="716">
        <v>3</v>
      </c>
      <c r="G359" s="716">
        <v>3</v>
      </c>
      <c r="H359" s="716">
        <v>3</v>
      </c>
      <c r="I359" s="716">
        <v>3</v>
      </c>
      <c r="J359" s="716">
        <v>3</v>
      </c>
      <c r="K359" s="716">
        <v>3</v>
      </c>
      <c r="L359" s="716">
        <v>3</v>
      </c>
      <c r="M359" s="716">
        <v>3</v>
      </c>
      <c r="N359" s="716">
        <v>3</v>
      </c>
      <c r="O359" s="716">
        <v>3</v>
      </c>
      <c r="P359" s="708">
        <v>125</v>
      </c>
    </row>
    <row r="360" spans="1:27" s="3" customFormat="1" ht="34.5" customHeight="1" x14ac:dyDescent="0.2">
      <c r="A360" s="144" t="s">
        <v>716</v>
      </c>
      <c r="B360" s="144" t="s">
        <v>715</v>
      </c>
      <c r="C360" s="144" t="s">
        <v>719</v>
      </c>
      <c r="D360" s="716">
        <v>55</v>
      </c>
      <c r="E360" s="716">
        <v>55</v>
      </c>
      <c r="F360" s="716">
        <v>55</v>
      </c>
      <c r="G360" s="716">
        <v>64</v>
      </c>
      <c r="H360" s="716">
        <v>78</v>
      </c>
      <c r="I360" s="716">
        <v>90</v>
      </c>
      <c r="J360" s="716">
        <v>86</v>
      </c>
      <c r="K360" s="716">
        <v>60</v>
      </c>
      <c r="L360" s="716">
        <v>65</v>
      </c>
      <c r="M360" s="716">
        <v>65</v>
      </c>
      <c r="N360" s="716">
        <v>65</v>
      </c>
      <c r="O360" s="716">
        <v>65</v>
      </c>
      <c r="P360" s="708">
        <v>210</v>
      </c>
    </row>
    <row r="361" spans="1:27" s="3" customFormat="1" ht="34.5" customHeight="1" x14ac:dyDescent="0.2">
      <c r="A361" s="144" t="s">
        <v>716</v>
      </c>
      <c r="B361" s="144" t="s">
        <v>715</v>
      </c>
      <c r="C361" s="144" t="s">
        <v>718</v>
      </c>
      <c r="D361" s="716">
        <v>65</v>
      </c>
      <c r="E361" s="716">
        <v>65</v>
      </c>
      <c r="F361" s="716">
        <v>65</v>
      </c>
      <c r="G361" s="716">
        <v>115</v>
      </c>
      <c r="H361" s="716">
        <v>168</v>
      </c>
      <c r="I361" s="716">
        <v>220</v>
      </c>
      <c r="J361" s="716">
        <v>209</v>
      </c>
      <c r="K361" s="716">
        <v>100</v>
      </c>
      <c r="L361" s="716">
        <v>110</v>
      </c>
      <c r="M361" s="716">
        <v>110</v>
      </c>
      <c r="N361" s="716">
        <v>110</v>
      </c>
      <c r="O361" s="716">
        <v>120</v>
      </c>
      <c r="P361" s="736"/>
    </row>
    <row r="362" spans="1:27" s="3" customFormat="1" ht="51.75" customHeight="1" x14ac:dyDescent="0.2">
      <c r="A362" s="144" t="s">
        <v>716</v>
      </c>
      <c r="B362" s="144" t="s">
        <v>715</v>
      </c>
      <c r="C362" s="144" t="s">
        <v>720</v>
      </c>
      <c r="D362" s="716">
        <v>25</v>
      </c>
      <c r="E362" s="716">
        <v>25</v>
      </c>
      <c r="F362" s="716">
        <v>25</v>
      </c>
      <c r="G362" s="716">
        <v>30</v>
      </c>
      <c r="H362" s="716">
        <v>30</v>
      </c>
      <c r="I362" s="716">
        <v>30</v>
      </c>
      <c r="J362" s="716">
        <v>30</v>
      </c>
      <c r="K362" s="716">
        <v>35</v>
      </c>
      <c r="L362" s="716">
        <v>35</v>
      </c>
      <c r="M362" s="716">
        <v>35</v>
      </c>
      <c r="N362" s="716">
        <v>35</v>
      </c>
      <c r="O362" s="716">
        <v>35</v>
      </c>
      <c r="P362" s="739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s="3" customFormat="1" ht="34.5" customHeight="1" x14ac:dyDescent="0.2">
      <c r="A363" s="144" t="s">
        <v>716</v>
      </c>
      <c r="B363" s="144" t="s">
        <v>715</v>
      </c>
      <c r="C363" s="144" t="s">
        <v>717</v>
      </c>
      <c r="D363" s="716">
        <v>25</v>
      </c>
      <c r="E363" s="716">
        <v>30</v>
      </c>
      <c r="F363" s="716">
        <v>30</v>
      </c>
      <c r="G363" s="716">
        <v>60</v>
      </c>
      <c r="H363" s="716">
        <v>120</v>
      </c>
      <c r="I363" s="716">
        <v>200</v>
      </c>
      <c r="J363" s="716">
        <v>180</v>
      </c>
      <c r="K363" s="716"/>
      <c r="L363" s="716"/>
      <c r="M363" s="716"/>
      <c r="N363" s="716"/>
      <c r="O363" s="716"/>
      <c r="P363" s="736"/>
    </row>
    <row r="364" spans="1:27" s="3" customFormat="1" ht="34.5" customHeight="1" x14ac:dyDescent="0.2">
      <c r="A364" s="144" t="s">
        <v>716</v>
      </c>
      <c r="B364" s="144" t="s">
        <v>715</v>
      </c>
      <c r="C364" s="144" t="s">
        <v>271</v>
      </c>
      <c r="D364" s="716">
        <v>45</v>
      </c>
      <c r="E364" s="716">
        <v>50</v>
      </c>
      <c r="F364" s="716">
        <v>50</v>
      </c>
      <c r="G364" s="716">
        <v>30</v>
      </c>
      <c r="H364" s="716">
        <v>120</v>
      </c>
      <c r="I364" s="716">
        <v>160</v>
      </c>
      <c r="J364" s="716">
        <v>155</v>
      </c>
      <c r="K364" s="716">
        <v>65</v>
      </c>
      <c r="L364" s="716">
        <v>65</v>
      </c>
      <c r="M364" s="716">
        <v>70</v>
      </c>
      <c r="N364" s="716">
        <v>70</v>
      </c>
      <c r="O364" s="716">
        <v>75</v>
      </c>
      <c r="P364" s="736"/>
    </row>
    <row r="365" spans="1:27" s="3" customFormat="1" ht="32.25" customHeight="1" x14ac:dyDescent="0.2">
      <c r="A365" s="144" t="s">
        <v>969</v>
      </c>
      <c r="B365" s="144" t="s">
        <v>970</v>
      </c>
      <c r="C365" s="144"/>
      <c r="D365" s="716"/>
      <c r="E365" s="716"/>
      <c r="F365" s="716"/>
      <c r="G365" s="716"/>
      <c r="H365" s="716"/>
      <c r="I365" s="716"/>
      <c r="J365" s="716"/>
      <c r="K365" s="716"/>
      <c r="L365" s="716"/>
      <c r="M365" s="716"/>
      <c r="N365" s="716"/>
      <c r="O365" s="716"/>
      <c r="P365" s="708">
        <v>25</v>
      </c>
    </row>
    <row r="366" spans="1:27" s="3" customFormat="1" ht="27" customHeight="1" x14ac:dyDescent="0.2">
      <c r="A366" s="784" t="s">
        <v>5</v>
      </c>
      <c r="B366" s="784"/>
      <c r="C366" s="784"/>
      <c r="D366" s="738">
        <f>D367+D374+D376</f>
        <v>851</v>
      </c>
      <c r="E366" s="738">
        <f t="shared" ref="E366:P366" si="49">E367+E374+E376</f>
        <v>729</v>
      </c>
      <c r="F366" s="738">
        <f t="shared" si="49"/>
        <v>702</v>
      </c>
      <c r="G366" s="738">
        <f t="shared" si="49"/>
        <v>654</v>
      </c>
      <c r="H366" s="738">
        <f t="shared" si="49"/>
        <v>637</v>
      </c>
      <c r="I366" s="738">
        <f t="shared" si="49"/>
        <v>663</v>
      </c>
      <c r="J366" s="738">
        <f t="shared" si="49"/>
        <v>644</v>
      </c>
      <c r="K366" s="738">
        <f t="shared" si="49"/>
        <v>650</v>
      </c>
      <c r="L366" s="738">
        <f t="shared" si="49"/>
        <v>657</v>
      </c>
      <c r="M366" s="738">
        <f t="shared" si="49"/>
        <v>664</v>
      </c>
      <c r="N366" s="738">
        <f t="shared" si="49"/>
        <v>671</v>
      </c>
      <c r="O366" s="738">
        <f t="shared" si="49"/>
        <v>676</v>
      </c>
      <c r="P366" s="738">
        <f t="shared" si="49"/>
        <v>1500</v>
      </c>
      <c r="Q366" s="3">
        <v>1</v>
      </c>
    </row>
    <row r="367" spans="1:27" ht="22.5" customHeight="1" x14ac:dyDescent="0.2">
      <c r="A367" s="748" t="s">
        <v>6</v>
      </c>
      <c r="B367" s="780" t="s">
        <v>5</v>
      </c>
      <c r="C367" s="780"/>
      <c r="D367" s="755">
        <f>SUM(D368:D373)</f>
        <v>847</v>
      </c>
      <c r="E367" s="755">
        <f t="shared" ref="E367:P367" si="50">SUM(E368:E373)</f>
        <v>725</v>
      </c>
      <c r="F367" s="755">
        <f t="shared" si="50"/>
        <v>698</v>
      </c>
      <c r="G367" s="755">
        <f t="shared" si="50"/>
        <v>650</v>
      </c>
      <c r="H367" s="755">
        <f t="shared" si="50"/>
        <v>633</v>
      </c>
      <c r="I367" s="755">
        <f t="shared" si="50"/>
        <v>659</v>
      </c>
      <c r="J367" s="755">
        <f t="shared" si="50"/>
        <v>639</v>
      </c>
      <c r="K367" s="755">
        <f t="shared" si="50"/>
        <v>646</v>
      </c>
      <c r="L367" s="755">
        <f t="shared" si="50"/>
        <v>653</v>
      </c>
      <c r="M367" s="755">
        <f t="shared" si="50"/>
        <v>660</v>
      </c>
      <c r="N367" s="755">
        <f t="shared" si="50"/>
        <v>667</v>
      </c>
      <c r="O367" s="755">
        <f t="shared" si="50"/>
        <v>672</v>
      </c>
      <c r="P367" s="755">
        <f t="shared" si="50"/>
        <v>1325</v>
      </c>
      <c r="Q367" s="1">
        <v>2</v>
      </c>
    </row>
    <row r="368" spans="1:27" s="765" customFormat="1" ht="30" x14ac:dyDescent="0.2">
      <c r="A368" s="141" t="s">
        <v>430</v>
      </c>
      <c r="B368" s="141" t="s">
        <v>431</v>
      </c>
      <c r="C368" s="141" t="s">
        <v>432</v>
      </c>
      <c r="D368" s="763">
        <v>588</v>
      </c>
      <c r="E368" s="763">
        <v>468</v>
      </c>
      <c r="F368" s="763">
        <v>404</v>
      </c>
      <c r="G368" s="763">
        <v>373</v>
      </c>
      <c r="H368" s="763">
        <v>378</v>
      </c>
      <c r="I368" s="763">
        <v>383</v>
      </c>
      <c r="J368" s="763">
        <v>388</v>
      </c>
      <c r="K368" s="763">
        <v>393</v>
      </c>
      <c r="L368" s="763">
        <v>398</v>
      </c>
      <c r="M368" s="763">
        <v>403</v>
      </c>
      <c r="N368" s="763">
        <v>408</v>
      </c>
      <c r="O368" s="763">
        <v>411</v>
      </c>
      <c r="P368" s="763">
        <v>400</v>
      </c>
    </row>
    <row r="369" spans="1:17" s="765" customFormat="1" ht="30" x14ac:dyDescent="0.2">
      <c r="A369" s="141" t="s">
        <v>433</v>
      </c>
      <c r="B369" s="141" t="s">
        <v>434</v>
      </c>
      <c r="C369" s="762" t="s">
        <v>435</v>
      </c>
      <c r="D369" s="763">
        <v>143</v>
      </c>
      <c r="E369" s="763">
        <v>139</v>
      </c>
      <c r="F369" s="763">
        <v>174</v>
      </c>
      <c r="G369" s="763">
        <v>155</v>
      </c>
      <c r="H369" s="763">
        <v>131</v>
      </c>
      <c r="I369" s="763">
        <v>150</v>
      </c>
      <c r="J369" s="763">
        <v>123</v>
      </c>
      <c r="K369" s="763">
        <v>123</v>
      </c>
      <c r="L369" s="763">
        <v>123</v>
      </c>
      <c r="M369" s="763">
        <v>123</v>
      </c>
      <c r="N369" s="763">
        <v>123</v>
      </c>
      <c r="O369" s="763">
        <v>123</v>
      </c>
      <c r="P369" s="763">
        <v>800</v>
      </c>
    </row>
    <row r="370" spans="1:17" s="765" customFormat="1" ht="45" x14ac:dyDescent="0.2">
      <c r="A370" s="762" t="s">
        <v>436</v>
      </c>
      <c r="B370" s="762" t="s">
        <v>437</v>
      </c>
      <c r="C370" s="762" t="s">
        <v>438</v>
      </c>
      <c r="D370" s="767">
        <v>85</v>
      </c>
      <c r="E370" s="767">
        <v>85</v>
      </c>
      <c r="F370" s="767">
        <v>85</v>
      </c>
      <c r="G370" s="767">
        <v>85</v>
      </c>
      <c r="H370" s="763">
        <v>85</v>
      </c>
      <c r="I370" s="763">
        <v>85</v>
      </c>
      <c r="J370" s="763">
        <v>85</v>
      </c>
      <c r="K370" s="763">
        <v>85</v>
      </c>
      <c r="L370" s="763">
        <v>85</v>
      </c>
      <c r="M370" s="763">
        <v>85</v>
      </c>
      <c r="N370" s="763">
        <v>85</v>
      </c>
      <c r="O370" s="763">
        <v>85</v>
      </c>
      <c r="P370" s="763">
        <v>25</v>
      </c>
    </row>
    <row r="371" spans="1:17" s="765" customFormat="1" ht="168" customHeight="1" x14ac:dyDescent="0.2">
      <c r="A371" s="762" t="s">
        <v>439</v>
      </c>
      <c r="B371" s="762" t="s">
        <v>440</v>
      </c>
      <c r="C371" s="762" t="s">
        <v>1013</v>
      </c>
      <c r="D371" s="767">
        <v>10</v>
      </c>
      <c r="E371" s="767">
        <v>10</v>
      </c>
      <c r="F371" s="767">
        <v>10</v>
      </c>
      <c r="G371" s="767">
        <v>10</v>
      </c>
      <c r="H371" s="767">
        <v>10</v>
      </c>
      <c r="I371" s="767">
        <v>10</v>
      </c>
      <c r="J371" s="767">
        <v>10</v>
      </c>
      <c r="K371" s="767">
        <v>10</v>
      </c>
      <c r="L371" s="767">
        <v>10</v>
      </c>
      <c r="M371" s="767">
        <v>10</v>
      </c>
      <c r="N371" s="767">
        <v>10</v>
      </c>
      <c r="O371" s="767">
        <v>10</v>
      </c>
      <c r="P371" s="764"/>
    </row>
    <row r="372" spans="1:17" s="765" customFormat="1" ht="77.25" customHeight="1" x14ac:dyDescent="0.2">
      <c r="A372" s="141" t="s">
        <v>442</v>
      </c>
      <c r="B372" s="141" t="s">
        <v>443</v>
      </c>
      <c r="C372" s="141" t="s">
        <v>444</v>
      </c>
      <c r="D372" s="767">
        <v>10</v>
      </c>
      <c r="E372" s="767">
        <v>10</v>
      </c>
      <c r="F372" s="767">
        <v>10</v>
      </c>
      <c r="G372" s="767">
        <v>10</v>
      </c>
      <c r="H372" s="767">
        <v>10</v>
      </c>
      <c r="I372" s="767">
        <v>10</v>
      </c>
      <c r="J372" s="767">
        <v>10</v>
      </c>
      <c r="K372" s="767">
        <v>10</v>
      </c>
      <c r="L372" s="767">
        <v>10</v>
      </c>
      <c r="M372" s="767">
        <v>10</v>
      </c>
      <c r="N372" s="767">
        <v>10</v>
      </c>
      <c r="O372" s="767">
        <v>10</v>
      </c>
      <c r="P372" s="763">
        <v>100</v>
      </c>
    </row>
    <row r="373" spans="1:17" s="765" customFormat="1" ht="66" customHeight="1" x14ac:dyDescent="0.2">
      <c r="A373" s="141" t="s">
        <v>445</v>
      </c>
      <c r="B373" s="141" t="s">
        <v>446</v>
      </c>
      <c r="C373" s="141" t="s">
        <v>447</v>
      </c>
      <c r="D373" s="767">
        <v>11</v>
      </c>
      <c r="E373" s="763">
        <v>13</v>
      </c>
      <c r="F373" s="763">
        <v>15</v>
      </c>
      <c r="G373" s="763">
        <v>17</v>
      </c>
      <c r="H373" s="763">
        <v>19</v>
      </c>
      <c r="I373" s="763">
        <v>21</v>
      </c>
      <c r="J373" s="763">
        <v>23</v>
      </c>
      <c r="K373" s="763">
        <v>25</v>
      </c>
      <c r="L373" s="763">
        <v>27</v>
      </c>
      <c r="M373" s="763">
        <v>29</v>
      </c>
      <c r="N373" s="763">
        <v>31</v>
      </c>
      <c r="O373" s="763">
        <v>33</v>
      </c>
      <c r="P373" s="764"/>
    </row>
    <row r="374" spans="1:17" ht="22.5" customHeight="1" x14ac:dyDescent="0.2">
      <c r="A374" s="748" t="s">
        <v>47</v>
      </c>
      <c r="B374" s="780" t="s">
        <v>48</v>
      </c>
      <c r="C374" s="780"/>
      <c r="D374" s="755">
        <f>SUM(D375)</f>
        <v>1</v>
      </c>
      <c r="E374" s="755">
        <f t="shared" ref="E374:P374" si="51">SUM(E375)</f>
        <v>1</v>
      </c>
      <c r="F374" s="755">
        <f t="shared" si="51"/>
        <v>0</v>
      </c>
      <c r="G374" s="755">
        <f t="shared" si="51"/>
        <v>0</v>
      </c>
      <c r="H374" s="755">
        <f t="shared" si="51"/>
        <v>0</v>
      </c>
      <c r="I374" s="755">
        <f t="shared" si="51"/>
        <v>0</v>
      </c>
      <c r="J374" s="755">
        <f t="shared" si="51"/>
        <v>0</v>
      </c>
      <c r="K374" s="755">
        <f t="shared" si="51"/>
        <v>0</v>
      </c>
      <c r="L374" s="755">
        <f t="shared" si="51"/>
        <v>0</v>
      </c>
      <c r="M374" s="755">
        <f t="shared" si="51"/>
        <v>0</v>
      </c>
      <c r="N374" s="755">
        <f t="shared" si="51"/>
        <v>0</v>
      </c>
      <c r="O374" s="755">
        <f t="shared" si="51"/>
        <v>0</v>
      </c>
      <c r="P374" s="755">
        <f t="shared" si="51"/>
        <v>0</v>
      </c>
      <c r="Q374" s="1">
        <v>2</v>
      </c>
    </row>
    <row r="375" spans="1:17" s="765" customFormat="1" ht="59.25" customHeight="1" x14ac:dyDescent="0.2">
      <c r="A375" s="141" t="s">
        <v>564</v>
      </c>
      <c r="B375" s="141" t="s">
        <v>565</v>
      </c>
      <c r="C375" s="141" t="s">
        <v>566</v>
      </c>
      <c r="D375" s="763">
        <v>1</v>
      </c>
      <c r="E375" s="763">
        <v>1</v>
      </c>
      <c r="F375" s="763"/>
      <c r="G375" s="763"/>
      <c r="H375" s="763"/>
      <c r="I375" s="763"/>
      <c r="J375" s="763"/>
      <c r="K375" s="763"/>
      <c r="L375" s="763"/>
      <c r="M375" s="763"/>
      <c r="N375" s="763"/>
      <c r="O375" s="763"/>
      <c r="P375" s="764"/>
    </row>
    <row r="376" spans="1:17" ht="22.5" customHeight="1" x14ac:dyDescent="0.2">
      <c r="A376" s="748" t="s">
        <v>56</v>
      </c>
      <c r="B376" s="780" t="s">
        <v>57</v>
      </c>
      <c r="C376" s="780"/>
      <c r="D376" s="755">
        <f>SUM(D377:D378)</f>
        <v>3</v>
      </c>
      <c r="E376" s="755">
        <f t="shared" ref="E376:P376" si="52">SUM(E377:E378)</f>
        <v>3</v>
      </c>
      <c r="F376" s="755">
        <f t="shared" si="52"/>
        <v>4</v>
      </c>
      <c r="G376" s="755">
        <f t="shared" si="52"/>
        <v>4</v>
      </c>
      <c r="H376" s="755">
        <f t="shared" si="52"/>
        <v>4</v>
      </c>
      <c r="I376" s="755">
        <f t="shared" si="52"/>
        <v>4</v>
      </c>
      <c r="J376" s="755">
        <f t="shared" si="52"/>
        <v>5</v>
      </c>
      <c r="K376" s="755">
        <f t="shared" si="52"/>
        <v>4</v>
      </c>
      <c r="L376" s="755">
        <f t="shared" si="52"/>
        <v>4</v>
      </c>
      <c r="M376" s="755">
        <f t="shared" si="52"/>
        <v>4</v>
      </c>
      <c r="N376" s="755">
        <f t="shared" si="52"/>
        <v>4</v>
      </c>
      <c r="O376" s="755">
        <f t="shared" si="52"/>
        <v>4</v>
      </c>
      <c r="P376" s="755">
        <f t="shared" si="52"/>
        <v>175</v>
      </c>
      <c r="Q376" s="1">
        <v>2</v>
      </c>
    </row>
    <row r="377" spans="1:17" s="3" customFormat="1" ht="20.25" customHeight="1" x14ac:dyDescent="0.2">
      <c r="A377" s="144" t="s">
        <v>448</v>
      </c>
      <c r="B377" s="144" t="s">
        <v>58</v>
      </c>
      <c r="C377" s="144" t="s">
        <v>449</v>
      </c>
      <c r="D377" s="716">
        <v>1</v>
      </c>
      <c r="E377" s="716">
        <v>1</v>
      </c>
      <c r="F377" s="716">
        <v>2</v>
      </c>
      <c r="G377" s="716">
        <v>2</v>
      </c>
      <c r="H377" s="716">
        <v>2</v>
      </c>
      <c r="I377" s="716">
        <v>2</v>
      </c>
      <c r="J377" s="716">
        <v>3</v>
      </c>
      <c r="K377" s="716">
        <v>2</v>
      </c>
      <c r="L377" s="716">
        <v>2</v>
      </c>
      <c r="M377" s="716">
        <v>2</v>
      </c>
      <c r="N377" s="716">
        <v>2</v>
      </c>
      <c r="O377" s="716">
        <v>2</v>
      </c>
      <c r="P377" s="708">
        <v>175</v>
      </c>
    </row>
    <row r="378" spans="1:17" s="3" customFormat="1" ht="60" x14ac:dyDescent="0.2">
      <c r="A378" s="144" t="s">
        <v>450</v>
      </c>
      <c r="B378" s="144" t="s">
        <v>451</v>
      </c>
      <c r="C378" s="144" t="s">
        <v>452</v>
      </c>
      <c r="D378" s="716">
        <v>2</v>
      </c>
      <c r="E378" s="708">
        <v>2</v>
      </c>
      <c r="F378" s="716">
        <v>2</v>
      </c>
      <c r="G378" s="716">
        <v>2</v>
      </c>
      <c r="H378" s="716">
        <v>2</v>
      </c>
      <c r="I378" s="716">
        <v>2</v>
      </c>
      <c r="J378" s="716">
        <v>2</v>
      </c>
      <c r="K378" s="716">
        <v>2</v>
      </c>
      <c r="L378" s="716">
        <v>2</v>
      </c>
      <c r="M378" s="716">
        <v>2</v>
      </c>
      <c r="N378" s="716">
        <v>2</v>
      </c>
      <c r="O378" s="716">
        <v>2</v>
      </c>
      <c r="P378" s="736"/>
    </row>
    <row r="379" spans="1:17" s="3" customFormat="1" ht="23.25" customHeight="1" x14ac:dyDescent="0.2">
      <c r="A379" s="784" t="s">
        <v>30</v>
      </c>
      <c r="B379" s="784"/>
      <c r="C379" s="784"/>
      <c r="D379" s="738">
        <f t="shared" ref="D379:P379" si="53">D380+D382+D387+D395+D406+D416</f>
        <v>402</v>
      </c>
      <c r="E379" s="738">
        <f t="shared" si="53"/>
        <v>418</v>
      </c>
      <c r="F379" s="738">
        <f t="shared" si="53"/>
        <v>423</v>
      </c>
      <c r="G379" s="738">
        <f t="shared" si="53"/>
        <v>429</v>
      </c>
      <c r="H379" s="738">
        <f t="shared" si="53"/>
        <v>429</v>
      </c>
      <c r="I379" s="738">
        <f t="shared" si="53"/>
        <v>429</v>
      </c>
      <c r="J379" s="738">
        <f t="shared" si="53"/>
        <v>429</v>
      </c>
      <c r="K379" s="738">
        <f t="shared" si="53"/>
        <v>429</v>
      </c>
      <c r="L379" s="738">
        <f t="shared" si="53"/>
        <v>429</v>
      </c>
      <c r="M379" s="738">
        <f t="shared" si="53"/>
        <v>429</v>
      </c>
      <c r="N379" s="738">
        <f t="shared" si="53"/>
        <v>429</v>
      </c>
      <c r="O379" s="738">
        <f t="shared" si="53"/>
        <v>429</v>
      </c>
      <c r="P379" s="738">
        <f t="shared" si="53"/>
        <v>125</v>
      </c>
      <c r="Q379" s="3">
        <v>1</v>
      </c>
    </row>
    <row r="380" spans="1:17" ht="22.5" customHeight="1" x14ac:dyDescent="0.2">
      <c r="A380" s="748" t="s">
        <v>52</v>
      </c>
      <c r="B380" s="780" t="s">
        <v>53</v>
      </c>
      <c r="C380" s="780"/>
      <c r="D380" s="755">
        <f>SUM(D381)</f>
        <v>1</v>
      </c>
      <c r="E380" s="755">
        <f t="shared" ref="E380:P380" si="54">SUM(E381)</f>
        <v>10</v>
      </c>
      <c r="F380" s="755">
        <f t="shared" si="54"/>
        <v>10</v>
      </c>
      <c r="G380" s="755">
        <f t="shared" si="54"/>
        <v>10</v>
      </c>
      <c r="H380" s="755">
        <f t="shared" si="54"/>
        <v>10</v>
      </c>
      <c r="I380" s="755">
        <f t="shared" si="54"/>
        <v>10</v>
      </c>
      <c r="J380" s="755">
        <f t="shared" si="54"/>
        <v>10</v>
      </c>
      <c r="K380" s="755">
        <f t="shared" si="54"/>
        <v>10</v>
      </c>
      <c r="L380" s="755">
        <f t="shared" si="54"/>
        <v>10</v>
      </c>
      <c r="M380" s="755">
        <f t="shared" si="54"/>
        <v>10</v>
      </c>
      <c r="N380" s="755">
        <f t="shared" si="54"/>
        <v>10</v>
      </c>
      <c r="O380" s="755">
        <f t="shared" si="54"/>
        <v>10</v>
      </c>
      <c r="P380" s="755">
        <f t="shared" si="54"/>
        <v>0</v>
      </c>
      <c r="Q380" s="1">
        <v>2</v>
      </c>
    </row>
    <row r="381" spans="1:17" s="3" customFormat="1" ht="95.25" customHeight="1" x14ac:dyDescent="0.2">
      <c r="A381" s="144" t="s">
        <v>453</v>
      </c>
      <c r="B381" s="144" t="s">
        <v>454</v>
      </c>
      <c r="C381" s="144" t="s">
        <v>1014</v>
      </c>
      <c r="D381" s="716">
        <v>1</v>
      </c>
      <c r="E381" s="716">
        <v>10</v>
      </c>
      <c r="F381" s="716">
        <v>10</v>
      </c>
      <c r="G381" s="716">
        <v>10</v>
      </c>
      <c r="H381" s="716">
        <v>10</v>
      </c>
      <c r="I381" s="716">
        <v>10</v>
      </c>
      <c r="J381" s="716">
        <v>10</v>
      </c>
      <c r="K381" s="716">
        <v>10</v>
      </c>
      <c r="L381" s="716">
        <v>10</v>
      </c>
      <c r="M381" s="716">
        <v>10</v>
      </c>
      <c r="N381" s="716">
        <v>10</v>
      </c>
      <c r="O381" s="716">
        <v>10</v>
      </c>
      <c r="P381" s="708"/>
    </row>
    <row r="382" spans="1:17" ht="22.5" customHeight="1" x14ac:dyDescent="0.2">
      <c r="A382" s="748" t="s">
        <v>31</v>
      </c>
      <c r="B382" s="780" t="s">
        <v>32</v>
      </c>
      <c r="C382" s="780"/>
      <c r="D382" s="755">
        <f>SUM(D383:D386)</f>
        <v>125</v>
      </c>
      <c r="E382" s="755">
        <f t="shared" ref="E382:P382" si="55">SUM(E383:E386)</f>
        <v>125</v>
      </c>
      <c r="F382" s="755">
        <f t="shared" si="55"/>
        <v>125</v>
      </c>
      <c r="G382" s="755">
        <f t="shared" si="55"/>
        <v>125</v>
      </c>
      <c r="H382" s="755">
        <f t="shared" si="55"/>
        <v>125</v>
      </c>
      <c r="I382" s="755">
        <f t="shared" si="55"/>
        <v>125</v>
      </c>
      <c r="J382" s="755">
        <f t="shared" si="55"/>
        <v>125</v>
      </c>
      <c r="K382" s="755">
        <f t="shared" si="55"/>
        <v>125</v>
      </c>
      <c r="L382" s="755">
        <f t="shared" si="55"/>
        <v>125</v>
      </c>
      <c r="M382" s="755">
        <f t="shared" si="55"/>
        <v>125</v>
      </c>
      <c r="N382" s="755">
        <f t="shared" si="55"/>
        <v>125</v>
      </c>
      <c r="O382" s="755">
        <f t="shared" si="55"/>
        <v>125</v>
      </c>
      <c r="P382" s="755">
        <f t="shared" si="55"/>
        <v>0</v>
      </c>
      <c r="Q382" s="1">
        <v>2</v>
      </c>
    </row>
    <row r="383" spans="1:17" s="3" customFormat="1" ht="45" x14ac:dyDescent="0.2">
      <c r="A383" s="144" t="s">
        <v>456</v>
      </c>
      <c r="B383" s="144" t="s">
        <v>457</v>
      </c>
      <c r="C383" s="144" t="s">
        <v>458</v>
      </c>
      <c r="D383" s="716">
        <v>50</v>
      </c>
      <c r="E383" s="716">
        <v>50</v>
      </c>
      <c r="F383" s="716">
        <v>50</v>
      </c>
      <c r="G383" s="716">
        <v>50</v>
      </c>
      <c r="H383" s="716">
        <v>50</v>
      </c>
      <c r="I383" s="716">
        <v>50</v>
      </c>
      <c r="J383" s="716">
        <v>50</v>
      </c>
      <c r="K383" s="716">
        <v>50</v>
      </c>
      <c r="L383" s="716">
        <v>50</v>
      </c>
      <c r="M383" s="716">
        <v>50</v>
      </c>
      <c r="N383" s="716">
        <v>50</v>
      </c>
      <c r="O383" s="716">
        <v>50</v>
      </c>
      <c r="P383" s="736"/>
    </row>
    <row r="384" spans="1:17" s="3" customFormat="1" ht="62.25" customHeight="1" x14ac:dyDescent="0.2">
      <c r="A384" s="144" t="s">
        <v>459</v>
      </c>
      <c r="B384" s="144" t="s">
        <v>460</v>
      </c>
      <c r="C384" s="144" t="s">
        <v>461</v>
      </c>
      <c r="D384" s="716">
        <v>25</v>
      </c>
      <c r="E384" s="716">
        <v>25</v>
      </c>
      <c r="F384" s="716">
        <v>25</v>
      </c>
      <c r="G384" s="716">
        <v>25</v>
      </c>
      <c r="H384" s="716">
        <v>25</v>
      </c>
      <c r="I384" s="716">
        <v>25</v>
      </c>
      <c r="J384" s="716">
        <v>25</v>
      </c>
      <c r="K384" s="716">
        <v>25</v>
      </c>
      <c r="L384" s="716">
        <v>25</v>
      </c>
      <c r="M384" s="716">
        <v>25</v>
      </c>
      <c r="N384" s="716">
        <v>25</v>
      </c>
      <c r="O384" s="716">
        <v>25</v>
      </c>
      <c r="P384" s="736"/>
    </row>
    <row r="385" spans="1:17" s="3" customFormat="1" ht="15" x14ac:dyDescent="0.2">
      <c r="A385" s="782" t="s">
        <v>462</v>
      </c>
      <c r="B385" s="782" t="s">
        <v>463</v>
      </c>
      <c r="C385" s="144" t="s">
        <v>555</v>
      </c>
      <c r="D385" s="716">
        <v>20</v>
      </c>
      <c r="E385" s="716">
        <v>20</v>
      </c>
      <c r="F385" s="716">
        <v>20</v>
      </c>
      <c r="G385" s="716">
        <v>20</v>
      </c>
      <c r="H385" s="716">
        <v>20</v>
      </c>
      <c r="I385" s="716">
        <v>20</v>
      </c>
      <c r="J385" s="716">
        <v>20</v>
      </c>
      <c r="K385" s="716">
        <v>20</v>
      </c>
      <c r="L385" s="716">
        <v>20</v>
      </c>
      <c r="M385" s="716">
        <v>20</v>
      </c>
      <c r="N385" s="716">
        <v>20</v>
      </c>
      <c r="O385" s="718">
        <v>20</v>
      </c>
      <c r="P385" s="736"/>
    </row>
    <row r="386" spans="1:17" s="3" customFormat="1" ht="33" customHeight="1" x14ac:dyDescent="0.2">
      <c r="A386" s="782"/>
      <c r="B386" s="782"/>
      <c r="C386" s="144" t="s">
        <v>556</v>
      </c>
      <c r="D386" s="716">
        <v>30</v>
      </c>
      <c r="E386" s="716">
        <v>30</v>
      </c>
      <c r="F386" s="716">
        <v>30</v>
      </c>
      <c r="G386" s="716">
        <v>30</v>
      </c>
      <c r="H386" s="716">
        <v>30</v>
      </c>
      <c r="I386" s="716">
        <v>30</v>
      </c>
      <c r="J386" s="716">
        <v>30</v>
      </c>
      <c r="K386" s="716">
        <v>30</v>
      </c>
      <c r="L386" s="716">
        <v>30</v>
      </c>
      <c r="M386" s="716">
        <v>30</v>
      </c>
      <c r="N386" s="716">
        <v>30</v>
      </c>
      <c r="O386" s="716">
        <v>30</v>
      </c>
      <c r="P386" s="736"/>
    </row>
    <row r="387" spans="1:17" ht="33" customHeight="1" x14ac:dyDescent="0.2">
      <c r="A387" s="748" t="s">
        <v>66</v>
      </c>
      <c r="B387" s="780" t="s">
        <v>44</v>
      </c>
      <c r="C387" s="780"/>
      <c r="D387" s="755">
        <f>SUM(D388:D394)</f>
        <v>20</v>
      </c>
      <c r="E387" s="755">
        <f t="shared" ref="E387:P387" si="56">SUM(E388:E394)</f>
        <v>28</v>
      </c>
      <c r="F387" s="755">
        <f t="shared" si="56"/>
        <v>30</v>
      </c>
      <c r="G387" s="755">
        <f t="shared" si="56"/>
        <v>30</v>
      </c>
      <c r="H387" s="755">
        <f t="shared" si="56"/>
        <v>30</v>
      </c>
      <c r="I387" s="755">
        <f t="shared" si="56"/>
        <v>30</v>
      </c>
      <c r="J387" s="755">
        <f t="shared" si="56"/>
        <v>30</v>
      </c>
      <c r="K387" s="755">
        <f t="shared" si="56"/>
        <v>30</v>
      </c>
      <c r="L387" s="755">
        <f t="shared" si="56"/>
        <v>30</v>
      </c>
      <c r="M387" s="755">
        <f t="shared" si="56"/>
        <v>30</v>
      </c>
      <c r="N387" s="755">
        <f t="shared" si="56"/>
        <v>30</v>
      </c>
      <c r="O387" s="755">
        <f t="shared" si="56"/>
        <v>30</v>
      </c>
      <c r="P387" s="755">
        <f t="shared" si="56"/>
        <v>0</v>
      </c>
      <c r="Q387" s="1">
        <v>2</v>
      </c>
    </row>
    <row r="388" spans="1:17" s="3" customFormat="1" ht="15" x14ac:dyDescent="0.2">
      <c r="A388" s="782" t="s">
        <v>464</v>
      </c>
      <c r="B388" s="782" t="s">
        <v>465</v>
      </c>
      <c r="C388" s="144" t="s">
        <v>557</v>
      </c>
      <c r="D388" s="716">
        <v>0</v>
      </c>
      <c r="E388" s="716">
        <v>2</v>
      </c>
      <c r="F388" s="716">
        <v>2</v>
      </c>
      <c r="G388" s="716">
        <v>2</v>
      </c>
      <c r="H388" s="716">
        <v>2</v>
      </c>
      <c r="I388" s="716">
        <v>2</v>
      </c>
      <c r="J388" s="716">
        <v>2</v>
      </c>
      <c r="K388" s="716">
        <v>2</v>
      </c>
      <c r="L388" s="716">
        <v>2</v>
      </c>
      <c r="M388" s="716">
        <v>2</v>
      </c>
      <c r="N388" s="716">
        <v>2</v>
      </c>
      <c r="O388" s="716">
        <v>2</v>
      </c>
      <c r="P388" s="736"/>
    </row>
    <row r="389" spans="1:17" s="3" customFormat="1" ht="18" customHeight="1" x14ac:dyDescent="0.2">
      <c r="A389" s="782"/>
      <c r="B389" s="782"/>
      <c r="C389" s="144" t="s">
        <v>558</v>
      </c>
      <c r="D389" s="716">
        <v>0</v>
      </c>
      <c r="E389" s="716">
        <v>2</v>
      </c>
      <c r="F389" s="716">
        <v>2</v>
      </c>
      <c r="G389" s="716">
        <v>2</v>
      </c>
      <c r="H389" s="716">
        <v>2</v>
      </c>
      <c r="I389" s="716">
        <v>2</v>
      </c>
      <c r="J389" s="716">
        <v>2</v>
      </c>
      <c r="K389" s="716">
        <v>2</v>
      </c>
      <c r="L389" s="716">
        <v>2</v>
      </c>
      <c r="M389" s="716">
        <v>2</v>
      </c>
      <c r="N389" s="716">
        <v>2</v>
      </c>
      <c r="O389" s="716">
        <v>2</v>
      </c>
      <c r="P389" s="736"/>
    </row>
    <row r="390" spans="1:17" s="3" customFormat="1" ht="45.75" customHeight="1" x14ac:dyDescent="0.2">
      <c r="A390" s="144" t="s">
        <v>466</v>
      </c>
      <c r="B390" s="146" t="s">
        <v>467</v>
      </c>
      <c r="C390" s="144" t="s">
        <v>468</v>
      </c>
      <c r="D390" s="716">
        <v>0</v>
      </c>
      <c r="E390" s="716">
        <v>2</v>
      </c>
      <c r="F390" s="716">
        <v>2</v>
      </c>
      <c r="G390" s="716">
        <v>2</v>
      </c>
      <c r="H390" s="716">
        <v>2</v>
      </c>
      <c r="I390" s="716">
        <v>2</v>
      </c>
      <c r="J390" s="716">
        <v>2</v>
      </c>
      <c r="K390" s="716">
        <v>2</v>
      </c>
      <c r="L390" s="716">
        <v>2</v>
      </c>
      <c r="M390" s="716">
        <v>2</v>
      </c>
      <c r="N390" s="716">
        <v>2</v>
      </c>
      <c r="O390" s="716">
        <v>2</v>
      </c>
      <c r="P390" s="736"/>
    </row>
    <row r="391" spans="1:17" s="3" customFormat="1" ht="15" x14ac:dyDescent="0.2">
      <c r="A391" s="144" t="s">
        <v>469</v>
      </c>
      <c r="B391" s="146" t="s">
        <v>470</v>
      </c>
      <c r="C391" s="144" t="s">
        <v>471</v>
      </c>
      <c r="D391" s="716">
        <v>0</v>
      </c>
      <c r="E391" s="716">
        <v>1</v>
      </c>
      <c r="F391" s="716">
        <v>2</v>
      </c>
      <c r="G391" s="716">
        <v>2</v>
      </c>
      <c r="H391" s="716">
        <v>2</v>
      </c>
      <c r="I391" s="716">
        <v>2</v>
      </c>
      <c r="J391" s="716">
        <v>2</v>
      </c>
      <c r="K391" s="716">
        <v>2</v>
      </c>
      <c r="L391" s="716">
        <v>2</v>
      </c>
      <c r="M391" s="716">
        <v>2</v>
      </c>
      <c r="N391" s="716">
        <v>2</v>
      </c>
      <c r="O391" s="716">
        <v>2</v>
      </c>
      <c r="P391" s="736"/>
    </row>
    <row r="392" spans="1:17" s="3" customFormat="1" ht="15" x14ac:dyDescent="0.2">
      <c r="A392" s="782" t="s">
        <v>472</v>
      </c>
      <c r="B392" s="781" t="s">
        <v>39</v>
      </c>
      <c r="C392" s="144" t="s">
        <v>559</v>
      </c>
      <c r="D392" s="716">
        <v>15</v>
      </c>
      <c r="E392" s="716">
        <v>15</v>
      </c>
      <c r="F392" s="716">
        <v>15</v>
      </c>
      <c r="G392" s="716">
        <v>15</v>
      </c>
      <c r="H392" s="716">
        <v>15</v>
      </c>
      <c r="I392" s="716">
        <v>15</v>
      </c>
      <c r="J392" s="716">
        <v>15</v>
      </c>
      <c r="K392" s="716">
        <v>15</v>
      </c>
      <c r="L392" s="716">
        <v>15</v>
      </c>
      <c r="M392" s="716">
        <v>15</v>
      </c>
      <c r="N392" s="716">
        <v>15</v>
      </c>
      <c r="O392" s="716">
        <v>15</v>
      </c>
      <c r="P392" s="736"/>
    </row>
    <row r="393" spans="1:17" s="3" customFormat="1" ht="15" x14ac:dyDescent="0.2">
      <c r="A393" s="782"/>
      <c r="B393" s="781"/>
      <c r="C393" s="144" t="s">
        <v>473</v>
      </c>
      <c r="D393" s="716">
        <v>5</v>
      </c>
      <c r="E393" s="716">
        <v>5</v>
      </c>
      <c r="F393" s="716">
        <v>5</v>
      </c>
      <c r="G393" s="716">
        <v>5</v>
      </c>
      <c r="H393" s="716">
        <v>5</v>
      </c>
      <c r="I393" s="716">
        <v>5</v>
      </c>
      <c r="J393" s="716">
        <v>5</v>
      </c>
      <c r="K393" s="716">
        <v>5</v>
      </c>
      <c r="L393" s="716">
        <v>5</v>
      </c>
      <c r="M393" s="716">
        <v>5</v>
      </c>
      <c r="N393" s="716">
        <v>5</v>
      </c>
      <c r="O393" s="716">
        <v>5</v>
      </c>
      <c r="P393" s="736"/>
    </row>
    <row r="394" spans="1:17" s="3" customFormat="1" ht="22.5" customHeight="1" x14ac:dyDescent="0.2">
      <c r="A394" s="144" t="s">
        <v>474</v>
      </c>
      <c r="B394" s="146" t="s">
        <v>475</v>
      </c>
      <c r="C394" s="144" t="s">
        <v>476</v>
      </c>
      <c r="D394" s="716">
        <v>0</v>
      </c>
      <c r="E394" s="716">
        <v>1</v>
      </c>
      <c r="F394" s="716">
        <v>2</v>
      </c>
      <c r="G394" s="716">
        <v>2</v>
      </c>
      <c r="H394" s="716">
        <v>2</v>
      </c>
      <c r="I394" s="716">
        <v>2</v>
      </c>
      <c r="J394" s="716">
        <v>2</v>
      </c>
      <c r="K394" s="716">
        <v>2</v>
      </c>
      <c r="L394" s="716">
        <v>2</v>
      </c>
      <c r="M394" s="716">
        <v>2</v>
      </c>
      <c r="N394" s="716">
        <v>2</v>
      </c>
      <c r="O394" s="716">
        <v>2</v>
      </c>
      <c r="P394" s="736"/>
    </row>
    <row r="395" spans="1:17" ht="19.5" customHeight="1" x14ac:dyDescent="0.2">
      <c r="A395" s="748" t="s">
        <v>8</v>
      </c>
      <c r="B395" s="780" t="s">
        <v>9</v>
      </c>
      <c r="C395" s="780"/>
      <c r="D395" s="755">
        <f t="shared" ref="D395:P395" si="57">SUM(D396:D405)</f>
        <v>132</v>
      </c>
      <c r="E395" s="755">
        <f t="shared" si="57"/>
        <v>133</v>
      </c>
      <c r="F395" s="755">
        <f t="shared" si="57"/>
        <v>133</v>
      </c>
      <c r="G395" s="755">
        <f t="shared" si="57"/>
        <v>139</v>
      </c>
      <c r="H395" s="755">
        <f t="shared" si="57"/>
        <v>139</v>
      </c>
      <c r="I395" s="755">
        <f t="shared" si="57"/>
        <v>139</v>
      </c>
      <c r="J395" s="755">
        <f t="shared" si="57"/>
        <v>139</v>
      </c>
      <c r="K395" s="755">
        <f t="shared" si="57"/>
        <v>139</v>
      </c>
      <c r="L395" s="755">
        <f t="shared" si="57"/>
        <v>139</v>
      </c>
      <c r="M395" s="755">
        <f t="shared" si="57"/>
        <v>139</v>
      </c>
      <c r="N395" s="755">
        <f t="shared" si="57"/>
        <v>139</v>
      </c>
      <c r="O395" s="755">
        <f t="shared" si="57"/>
        <v>139</v>
      </c>
      <c r="P395" s="755">
        <f t="shared" si="57"/>
        <v>25</v>
      </c>
      <c r="Q395" s="1">
        <v>2</v>
      </c>
    </row>
    <row r="396" spans="1:17" s="3" customFormat="1" ht="30" x14ac:dyDescent="0.2">
      <c r="A396" s="144" t="s">
        <v>477</v>
      </c>
      <c r="B396" s="144" t="s">
        <v>478</v>
      </c>
      <c r="C396" s="144" t="s">
        <v>479</v>
      </c>
      <c r="D396" s="716">
        <v>32</v>
      </c>
      <c r="E396" s="716">
        <v>32</v>
      </c>
      <c r="F396" s="716">
        <v>32</v>
      </c>
      <c r="G396" s="716">
        <v>32</v>
      </c>
      <c r="H396" s="716">
        <v>32</v>
      </c>
      <c r="I396" s="716">
        <v>32</v>
      </c>
      <c r="J396" s="716">
        <v>32</v>
      </c>
      <c r="K396" s="716">
        <v>32</v>
      </c>
      <c r="L396" s="716">
        <v>32</v>
      </c>
      <c r="M396" s="716">
        <v>32</v>
      </c>
      <c r="N396" s="716">
        <v>32</v>
      </c>
      <c r="O396" s="716">
        <v>32</v>
      </c>
      <c r="P396" s="708">
        <v>25</v>
      </c>
    </row>
    <row r="397" spans="1:17" s="3" customFormat="1" ht="45" x14ac:dyDescent="0.2">
      <c r="A397" s="144" t="s">
        <v>480</v>
      </c>
      <c r="B397" s="144" t="s">
        <v>481</v>
      </c>
      <c r="C397" s="144" t="s">
        <v>482</v>
      </c>
      <c r="D397" s="716">
        <v>0</v>
      </c>
      <c r="E397" s="716">
        <v>1</v>
      </c>
      <c r="F397" s="716">
        <v>1</v>
      </c>
      <c r="G397" s="716">
        <v>5</v>
      </c>
      <c r="H397" s="716">
        <v>5</v>
      </c>
      <c r="I397" s="716">
        <v>5</v>
      </c>
      <c r="J397" s="716">
        <v>5</v>
      </c>
      <c r="K397" s="716">
        <v>5</v>
      </c>
      <c r="L397" s="716">
        <v>5</v>
      </c>
      <c r="M397" s="716">
        <v>5</v>
      </c>
      <c r="N397" s="716">
        <v>5</v>
      </c>
      <c r="O397" s="716">
        <v>5</v>
      </c>
      <c r="P397" s="736"/>
    </row>
    <row r="398" spans="1:17" s="3" customFormat="1" ht="75" x14ac:dyDescent="0.2">
      <c r="A398" s="144" t="s">
        <v>483</v>
      </c>
      <c r="B398" s="144" t="s">
        <v>484</v>
      </c>
      <c r="C398" s="144" t="s">
        <v>485</v>
      </c>
      <c r="D398" s="716">
        <v>45</v>
      </c>
      <c r="E398" s="716">
        <v>45</v>
      </c>
      <c r="F398" s="716">
        <v>45</v>
      </c>
      <c r="G398" s="716">
        <v>45</v>
      </c>
      <c r="H398" s="716">
        <v>45</v>
      </c>
      <c r="I398" s="716">
        <v>45</v>
      </c>
      <c r="J398" s="716">
        <v>45</v>
      </c>
      <c r="K398" s="716">
        <v>45</v>
      </c>
      <c r="L398" s="716">
        <v>45</v>
      </c>
      <c r="M398" s="716">
        <v>45</v>
      </c>
      <c r="N398" s="716">
        <v>45</v>
      </c>
      <c r="O398" s="716">
        <v>45</v>
      </c>
      <c r="P398" s="736"/>
    </row>
    <row r="399" spans="1:17" s="3" customFormat="1" ht="30" x14ac:dyDescent="0.2">
      <c r="A399" s="144" t="s">
        <v>486</v>
      </c>
      <c r="B399" s="144" t="s">
        <v>38</v>
      </c>
      <c r="C399" s="144" t="s">
        <v>487</v>
      </c>
      <c r="D399" s="716">
        <v>15</v>
      </c>
      <c r="E399" s="716">
        <v>15</v>
      </c>
      <c r="F399" s="716">
        <v>15</v>
      </c>
      <c r="G399" s="716">
        <v>15</v>
      </c>
      <c r="H399" s="716">
        <v>15</v>
      </c>
      <c r="I399" s="716">
        <v>15</v>
      </c>
      <c r="J399" s="716">
        <v>15</v>
      </c>
      <c r="K399" s="716">
        <v>15</v>
      </c>
      <c r="L399" s="716">
        <v>15</v>
      </c>
      <c r="M399" s="716">
        <v>15</v>
      </c>
      <c r="N399" s="716">
        <v>15</v>
      </c>
      <c r="O399" s="716">
        <v>15</v>
      </c>
      <c r="P399" s="736"/>
    </row>
    <row r="400" spans="1:17" s="3" customFormat="1" ht="45" x14ac:dyDescent="0.2">
      <c r="A400" s="144" t="s">
        <v>488</v>
      </c>
      <c r="B400" s="144" t="s">
        <v>489</v>
      </c>
      <c r="C400" s="144" t="s">
        <v>490</v>
      </c>
      <c r="D400" s="716">
        <v>14</v>
      </c>
      <c r="E400" s="716">
        <v>14</v>
      </c>
      <c r="F400" s="716">
        <v>14</v>
      </c>
      <c r="G400" s="716">
        <v>14</v>
      </c>
      <c r="H400" s="716">
        <v>14</v>
      </c>
      <c r="I400" s="716">
        <v>14</v>
      </c>
      <c r="J400" s="716">
        <v>14</v>
      </c>
      <c r="K400" s="716">
        <v>14</v>
      </c>
      <c r="L400" s="716">
        <v>14</v>
      </c>
      <c r="M400" s="716">
        <v>14</v>
      </c>
      <c r="N400" s="716">
        <v>14</v>
      </c>
      <c r="O400" s="716">
        <v>14</v>
      </c>
      <c r="P400" s="736"/>
    </row>
    <row r="401" spans="1:27" s="3" customFormat="1" ht="15" x14ac:dyDescent="0.2">
      <c r="A401" s="144" t="s">
        <v>491</v>
      </c>
      <c r="B401" s="144" t="s">
        <v>560</v>
      </c>
      <c r="C401" s="144" t="s">
        <v>492</v>
      </c>
      <c r="D401" s="716">
        <v>5</v>
      </c>
      <c r="E401" s="716">
        <v>5</v>
      </c>
      <c r="F401" s="716">
        <v>5</v>
      </c>
      <c r="G401" s="716">
        <v>5</v>
      </c>
      <c r="H401" s="716">
        <v>5</v>
      </c>
      <c r="I401" s="716">
        <v>5</v>
      </c>
      <c r="J401" s="716">
        <v>5</v>
      </c>
      <c r="K401" s="716">
        <v>5</v>
      </c>
      <c r="L401" s="716">
        <v>5</v>
      </c>
      <c r="M401" s="716">
        <v>5</v>
      </c>
      <c r="N401" s="716">
        <v>5</v>
      </c>
      <c r="O401" s="716">
        <v>5</v>
      </c>
      <c r="P401" s="736"/>
    </row>
    <row r="402" spans="1:27" s="3" customFormat="1" ht="75" x14ac:dyDescent="0.2">
      <c r="A402" s="144" t="s">
        <v>491</v>
      </c>
      <c r="B402" s="144" t="s">
        <v>493</v>
      </c>
      <c r="C402" s="144" t="s">
        <v>492</v>
      </c>
      <c r="D402" s="716">
        <v>16</v>
      </c>
      <c r="E402" s="716">
        <v>16</v>
      </c>
      <c r="F402" s="716">
        <v>16</v>
      </c>
      <c r="G402" s="716">
        <v>16</v>
      </c>
      <c r="H402" s="716">
        <v>16</v>
      </c>
      <c r="I402" s="716">
        <v>16</v>
      </c>
      <c r="J402" s="716">
        <v>16</v>
      </c>
      <c r="K402" s="716">
        <v>16</v>
      </c>
      <c r="L402" s="716">
        <v>16</v>
      </c>
      <c r="M402" s="716">
        <v>16</v>
      </c>
      <c r="N402" s="716">
        <v>16</v>
      </c>
      <c r="O402" s="716">
        <v>16</v>
      </c>
      <c r="P402" s="736"/>
    </row>
    <row r="403" spans="1:27" s="3" customFormat="1" ht="48" customHeight="1" x14ac:dyDescent="0.2">
      <c r="A403" s="144" t="s">
        <v>494</v>
      </c>
      <c r="B403" s="144" t="s">
        <v>495</v>
      </c>
      <c r="C403" s="144" t="s">
        <v>496</v>
      </c>
      <c r="D403" s="716">
        <v>5</v>
      </c>
      <c r="E403" s="716">
        <v>5</v>
      </c>
      <c r="F403" s="716">
        <v>5</v>
      </c>
      <c r="G403" s="716">
        <v>5</v>
      </c>
      <c r="H403" s="716">
        <v>5</v>
      </c>
      <c r="I403" s="716">
        <v>5</v>
      </c>
      <c r="J403" s="716">
        <v>5</v>
      </c>
      <c r="K403" s="716">
        <v>5</v>
      </c>
      <c r="L403" s="716">
        <v>5</v>
      </c>
      <c r="M403" s="716">
        <v>5</v>
      </c>
      <c r="N403" s="716">
        <v>5</v>
      </c>
      <c r="O403" s="716">
        <v>5</v>
      </c>
      <c r="P403" s="713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s="3" customFormat="1" ht="45" x14ac:dyDescent="0.2">
      <c r="A404" s="5" t="s">
        <v>497</v>
      </c>
      <c r="B404" s="5" t="s">
        <v>498</v>
      </c>
      <c r="C404" s="5" t="s">
        <v>499</v>
      </c>
      <c r="D404" s="718">
        <v>0</v>
      </c>
      <c r="E404" s="718">
        <v>0</v>
      </c>
      <c r="F404" s="718">
        <v>0</v>
      </c>
      <c r="G404" s="718">
        <v>2</v>
      </c>
      <c r="H404" s="718">
        <v>2</v>
      </c>
      <c r="I404" s="718">
        <v>2</v>
      </c>
      <c r="J404" s="718">
        <v>2</v>
      </c>
      <c r="K404" s="718">
        <v>2</v>
      </c>
      <c r="L404" s="718">
        <v>2</v>
      </c>
      <c r="M404" s="718">
        <v>2</v>
      </c>
      <c r="N404" s="718">
        <v>2</v>
      </c>
      <c r="O404" s="718">
        <v>2</v>
      </c>
      <c r="P404" s="713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s="3" customFormat="1" ht="45" x14ac:dyDescent="0.2">
      <c r="A405" s="5" t="s">
        <v>500</v>
      </c>
      <c r="B405" s="5" t="s">
        <v>501</v>
      </c>
      <c r="C405" s="5" t="s">
        <v>502</v>
      </c>
      <c r="D405" s="718">
        <v>0</v>
      </c>
      <c r="E405" s="718">
        <v>0</v>
      </c>
      <c r="F405" s="718">
        <v>0</v>
      </c>
      <c r="G405" s="718">
        <v>0</v>
      </c>
      <c r="H405" s="718">
        <v>0</v>
      </c>
      <c r="I405" s="718">
        <v>0</v>
      </c>
      <c r="J405" s="718">
        <v>0</v>
      </c>
      <c r="K405" s="718">
        <v>0</v>
      </c>
      <c r="L405" s="718">
        <v>0</v>
      </c>
      <c r="M405" s="718">
        <v>0</v>
      </c>
      <c r="N405" s="718">
        <v>0</v>
      </c>
      <c r="O405" s="718">
        <v>0</v>
      </c>
      <c r="P405" s="713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32.25" customHeight="1" x14ac:dyDescent="0.2">
      <c r="A406" s="748" t="s">
        <v>10</v>
      </c>
      <c r="B406" s="780" t="s">
        <v>11</v>
      </c>
      <c r="C406" s="780"/>
      <c r="D406" s="755">
        <f>SUM(D407:D415)</f>
        <v>124</v>
      </c>
      <c r="E406" s="755">
        <f t="shared" ref="E406:P406" si="58">SUM(E407:E415)</f>
        <v>120</v>
      </c>
      <c r="F406" s="755">
        <f t="shared" si="58"/>
        <v>121</v>
      </c>
      <c r="G406" s="755">
        <f t="shared" si="58"/>
        <v>121</v>
      </c>
      <c r="H406" s="755">
        <f t="shared" si="58"/>
        <v>121</v>
      </c>
      <c r="I406" s="755">
        <f t="shared" si="58"/>
        <v>121</v>
      </c>
      <c r="J406" s="755">
        <f t="shared" si="58"/>
        <v>121</v>
      </c>
      <c r="K406" s="755">
        <f t="shared" si="58"/>
        <v>121</v>
      </c>
      <c r="L406" s="755">
        <f t="shared" si="58"/>
        <v>121</v>
      </c>
      <c r="M406" s="755">
        <f t="shared" si="58"/>
        <v>121</v>
      </c>
      <c r="N406" s="755">
        <f t="shared" si="58"/>
        <v>121</v>
      </c>
      <c r="O406" s="755">
        <f t="shared" si="58"/>
        <v>121</v>
      </c>
      <c r="P406" s="755">
        <f t="shared" si="58"/>
        <v>100</v>
      </c>
      <c r="Q406" s="1">
        <v>2</v>
      </c>
    </row>
    <row r="407" spans="1:27" ht="37.5" customHeight="1" x14ac:dyDescent="0.2">
      <c r="A407" s="144" t="s">
        <v>503</v>
      </c>
      <c r="B407" s="144" t="s">
        <v>504</v>
      </c>
      <c r="C407" s="144" t="s">
        <v>505</v>
      </c>
      <c r="D407" s="716">
        <v>48</v>
      </c>
      <c r="E407" s="716">
        <v>45</v>
      </c>
      <c r="F407" s="716">
        <v>45</v>
      </c>
      <c r="G407" s="716">
        <v>45</v>
      </c>
      <c r="H407" s="716">
        <v>45</v>
      </c>
      <c r="I407" s="716">
        <v>45</v>
      </c>
      <c r="J407" s="716">
        <v>45</v>
      </c>
      <c r="K407" s="716">
        <v>45</v>
      </c>
      <c r="L407" s="716">
        <v>45</v>
      </c>
      <c r="M407" s="716">
        <v>45</v>
      </c>
      <c r="N407" s="716">
        <v>45</v>
      </c>
      <c r="O407" s="716">
        <v>45</v>
      </c>
      <c r="P407" s="708">
        <v>50</v>
      </c>
    </row>
    <row r="408" spans="1:27" ht="72.75" customHeight="1" x14ac:dyDescent="0.2">
      <c r="A408" s="144" t="s">
        <v>506</v>
      </c>
      <c r="B408" s="144" t="s">
        <v>507</v>
      </c>
      <c r="C408" s="144" t="s">
        <v>508</v>
      </c>
      <c r="D408" s="716">
        <v>45</v>
      </c>
      <c r="E408" s="716">
        <v>45</v>
      </c>
      <c r="F408" s="716">
        <v>45</v>
      </c>
      <c r="G408" s="716">
        <v>45</v>
      </c>
      <c r="H408" s="716">
        <v>45</v>
      </c>
      <c r="I408" s="716">
        <v>45</v>
      </c>
      <c r="J408" s="716">
        <v>45</v>
      </c>
      <c r="K408" s="716">
        <v>45</v>
      </c>
      <c r="L408" s="716">
        <v>45</v>
      </c>
      <c r="M408" s="716">
        <v>45</v>
      </c>
      <c r="N408" s="716">
        <v>45</v>
      </c>
      <c r="O408" s="716">
        <v>45</v>
      </c>
      <c r="P408" s="708">
        <v>25</v>
      </c>
    </row>
    <row r="409" spans="1:27" ht="60" x14ac:dyDescent="0.2">
      <c r="A409" s="144" t="s">
        <v>528</v>
      </c>
      <c r="B409" s="144" t="s">
        <v>529</v>
      </c>
      <c r="C409" s="144" t="s">
        <v>530</v>
      </c>
      <c r="D409" s="716">
        <v>1</v>
      </c>
      <c r="E409" s="716">
        <v>1</v>
      </c>
      <c r="F409" s="716">
        <v>2</v>
      </c>
      <c r="G409" s="716">
        <v>2</v>
      </c>
      <c r="H409" s="716">
        <v>2</v>
      </c>
      <c r="I409" s="716">
        <v>2</v>
      </c>
      <c r="J409" s="716">
        <v>2</v>
      </c>
      <c r="K409" s="716">
        <v>2</v>
      </c>
      <c r="L409" s="716">
        <v>2</v>
      </c>
      <c r="M409" s="716">
        <v>2</v>
      </c>
      <c r="N409" s="716">
        <v>2</v>
      </c>
      <c r="O409" s="716">
        <v>2</v>
      </c>
      <c r="P409" s="713"/>
    </row>
    <row r="410" spans="1:27" ht="15" x14ac:dyDescent="0.2">
      <c r="A410" s="144" t="s">
        <v>531</v>
      </c>
      <c r="B410" s="144" t="s">
        <v>54</v>
      </c>
      <c r="C410" s="144" t="s">
        <v>532</v>
      </c>
      <c r="D410" s="716">
        <v>0</v>
      </c>
      <c r="E410" s="716">
        <v>1</v>
      </c>
      <c r="F410" s="716">
        <v>2</v>
      </c>
      <c r="G410" s="716">
        <v>2</v>
      </c>
      <c r="H410" s="716">
        <v>2</v>
      </c>
      <c r="I410" s="716">
        <v>2</v>
      </c>
      <c r="J410" s="716">
        <v>2</v>
      </c>
      <c r="K410" s="716">
        <v>2</v>
      </c>
      <c r="L410" s="716">
        <v>2</v>
      </c>
      <c r="M410" s="716">
        <v>2</v>
      </c>
      <c r="N410" s="716">
        <v>2</v>
      </c>
      <c r="O410" s="716">
        <v>2</v>
      </c>
      <c r="P410" s="713"/>
    </row>
    <row r="411" spans="1:27" ht="30" x14ac:dyDescent="0.2">
      <c r="A411" s="144" t="s">
        <v>514</v>
      </c>
      <c r="B411" s="144" t="s">
        <v>515</v>
      </c>
      <c r="C411" s="144" t="s">
        <v>516</v>
      </c>
      <c r="D411" s="716">
        <v>2</v>
      </c>
      <c r="E411" s="716">
        <v>1</v>
      </c>
      <c r="F411" s="716">
        <v>0</v>
      </c>
      <c r="G411" s="716">
        <v>0</v>
      </c>
      <c r="H411" s="716">
        <v>0</v>
      </c>
      <c r="I411" s="716">
        <v>0</v>
      </c>
      <c r="J411" s="716">
        <v>0</v>
      </c>
      <c r="K411" s="716">
        <v>0</v>
      </c>
      <c r="L411" s="716">
        <v>0</v>
      </c>
      <c r="M411" s="716">
        <v>0</v>
      </c>
      <c r="N411" s="716">
        <v>0</v>
      </c>
      <c r="O411" s="716">
        <v>0</v>
      </c>
      <c r="P411" s="713"/>
    </row>
    <row r="412" spans="1:27" ht="61.5" customHeight="1" x14ac:dyDescent="0.2">
      <c r="A412" s="144" t="s">
        <v>514</v>
      </c>
      <c r="B412" s="144" t="s">
        <v>561</v>
      </c>
      <c r="C412" s="144" t="s">
        <v>562</v>
      </c>
      <c r="D412" s="716">
        <v>15</v>
      </c>
      <c r="E412" s="716">
        <v>15</v>
      </c>
      <c r="F412" s="716">
        <v>15</v>
      </c>
      <c r="G412" s="716">
        <v>15</v>
      </c>
      <c r="H412" s="716">
        <v>15</v>
      </c>
      <c r="I412" s="716">
        <v>15</v>
      </c>
      <c r="J412" s="716">
        <v>15</v>
      </c>
      <c r="K412" s="716">
        <v>15</v>
      </c>
      <c r="L412" s="716">
        <v>15</v>
      </c>
      <c r="M412" s="716">
        <v>15</v>
      </c>
      <c r="N412" s="716">
        <v>15</v>
      </c>
      <c r="O412" s="716">
        <v>15</v>
      </c>
      <c r="P412" s="713"/>
    </row>
    <row r="413" spans="1:27" ht="32.25" customHeight="1" x14ac:dyDescent="0.2">
      <c r="A413" s="144" t="s">
        <v>509</v>
      </c>
      <c r="B413" s="144" t="s">
        <v>510</v>
      </c>
      <c r="C413" s="144" t="s">
        <v>511</v>
      </c>
      <c r="D413" s="716">
        <v>12</v>
      </c>
      <c r="E413" s="716">
        <v>10</v>
      </c>
      <c r="F413" s="716">
        <v>10</v>
      </c>
      <c r="G413" s="716">
        <v>10</v>
      </c>
      <c r="H413" s="716">
        <v>10</v>
      </c>
      <c r="I413" s="716">
        <v>10</v>
      </c>
      <c r="J413" s="716">
        <v>10</v>
      </c>
      <c r="K413" s="716">
        <v>10</v>
      </c>
      <c r="L413" s="716">
        <v>10</v>
      </c>
      <c r="M413" s="716">
        <v>10</v>
      </c>
      <c r="N413" s="716">
        <v>10</v>
      </c>
      <c r="O413" s="716">
        <v>10</v>
      </c>
      <c r="P413" s="708">
        <v>25</v>
      </c>
    </row>
    <row r="414" spans="1:27" ht="30" x14ac:dyDescent="0.2">
      <c r="A414" s="144" t="s">
        <v>512</v>
      </c>
      <c r="B414" s="144" t="s">
        <v>67</v>
      </c>
      <c r="C414" s="144" t="s">
        <v>513</v>
      </c>
      <c r="D414" s="716">
        <v>0</v>
      </c>
      <c r="E414" s="716">
        <v>1</v>
      </c>
      <c r="F414" s="716">
        <v>1</v>
      </c>
      <c r="G414" s="716">
        <v>1</v>
      </c>
      <c r="H414" s="716">
        <v>1</v>
      </c>
      <c r="I414" s="716">
        <v>1</v>
      </c>
      <c r="J414" s="716">
        <v>1</v>
      </c>
      <c r="K414" s="716">
        <v>1</v>
      </c>
      <c r="L414" s="716">
        <v>1</v>
      </c>
      <c r="M414" s="716">
        <v>1</v>
      </c>
      <c r="N414" s="716">
        <v>1</v>
      </c>
      <c r="O414" s="716">
        <v>1</v>
      </c>
      <c r="P414" s="713"/>
    </row>
    <row r="415" spans="1:27" ht="30" x14ac:dyDescent="0.2">
      <c r="A415" s="144" t="s">
        <v>533</v>
      </c>
      <c r="B415" s="144" t="s">
        <v>534</v>
      </c>
      <c r="C415" s="144" t="s">
        <v>535</v>
      </c>
      <c r="D415" s="716">
        <v>1</v>
      </c>
      <c r="E415" s="716">
        <v>1</v>
      </c>
      <c r="F415" s="716">
        <v>1</v>
      </c>
      <c r="G415" s="716">
        <v>1</v>
      </c>
      <c r="H415" s="716">
        <v>1</v>
      </c>
      <c r="I415" s="716">
        <v>1</v>
      </c>
      <c r="J415" s="716">
        <v>1</v>
      </c>
      <c r="K415" s="716">
        <v>1</v>
      </c>
      <c r="L415" s="716">
        <v>1</v>
      </c>
      <c r="M415" s="716">
        <v>1</v>
      </c>
      <c r="N415" s="716">
        <v>1</v>
      </c>
      <c r="O415" s="716">
        <v>1</v>
      </c>
      <c r="P415" s="713"/>
    </row>
    <row r="416" spans="1:27" ht="20.25" customHeight="1" x14ac:dyDescent="0.2">
      <c r="A416" s="748" t="s">
        <v>68</v>
      </c>
      <c r="B416" s="780" t="s">
        <v>69</v>
      </c>
      <c r="C416" s="780"/>
      <c r="D416" s="755">
        <f>SUM(D417:D418)</f>
        <v>0</v>
      </c>
      <c r="E416" s="755">
        <f t="shared" ref="E416:P416" si="59">SUM(E417:E418)</f>
        <v>2</v>
      </c>
      <c r="F416" s="755">
        <f t="shared" si="59"/>
        <v>4</v>
      </c>
      <c r="G416" s="755">
        <f t="shared" si="59"/>
        <v>4</v>
      </c>
      <c r="H416" s="755">
        <f t="shared" si="59"/>
        <v>4</v>
      </c>
      <c r="I416" s="755">
        <f t="shared" si="59"/>
        <v>4</v>
      </c>
      <c r="J416" s="755">
        <f t="shared" si="59"/>
        <v>4</v>
      </c>
      <c r="K416" s="755">
        <f t="shared" si="59"/>
        <v>4</v>
      </c>
      <c r="L416" s="755">
        <f t="shared" si="59"/>
        <v>4</v>
      </c>
      <c r="M416" s="755">
        <f t="shared" si="59"/>
        <v>4</v>
      </c>
      <c r="N416" s="755">
        <f t="shared" si="59"/>
        <v>4</v>
      </c>
      <c r="O416" s="755">
        <f t="shared" si="59"/>
        <v>4</v>
      </c>
      <c r="P416" s="755">
        <f t="shared" si="59"/>
        <v>0</v>
      </c>
      <c r="Q416" s="1">
        <v>2</v>
      </c>
    </row>
    <row r="417" spans="1:27" ht="45" x14ac:dyDescent="0.2">
      <c r="A417" s="144" t="s">
        <v>536</v>
      </c>
      <c r="B417" s="144" t="s">
        <v>537</v>
      </c>
      <c r="C417" s="144" t="s">
        <v>538</v>
      </c>
      <c r="D417" s="716">
        <v>0</v>
      </c>
      <c r="E417" s="716">
        <v>1</v>
      </c>
      <c r="F417" s="716">
        <v>2</v>
      </c>
      <c r="G417" s="716">
        <v>2</v>
      </c>
      <c r="H417" s="716">
        <v>2</v>
      </c>
      <c r="I417" s="716">
        <v>2</v>
      </c>
      <c r="J417" s="716">
        <v>2</v>
      </c>
      <c r="K417" s="716">
        <v>2</v>
      </c>
      <c r="L417" s="716">
        <v>2</v>
      </c>
      <c r="M417" s="716">
        <v>2</v>
      </c>
      <c r="N417" s="716">
        <v>2</v>
      </c>
      <c r="O417" s="716">
        <v>2</v>
      </c>
      <c r="P417" s="740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62.25" customHeight="1" x14ac:dyDescent="0.3">
      <c r="A418" s="144" t="s">
        <v>539</v>
      </c>
      <c r="B418" s="144" t="s">
        <v>540</v>
      </c>
      <c r="C418" s="144" t="s">
        <v>541</v>
      </c>
      <c r="D418" s="716">
        <v>0</v>
      </c>
      <c r="E418" s="716">
        <v>1</v>
      </c>
      <c r="F418" s="716">
        <v>2</v>
      </c>
      <c r="G418" s="716">
        <v>2</v>
      </c>
      <c r="H418" s="716">
        <v>2</v>
      </c>
      <c r="I418" s="716">
        <v>2</v>
      </c>
      <c r="J418" s="716">
        <v>2</v>
      </c>
      <c r="K418" s="716">
        <v>2</v>
      </c>
      <c r="L418" s="716">
        <v>2</v>
      </c>
      <c r="M418" s="716">
        <v>2</v>
      </c>
      <c r="N418" s="716">
        <v>2</v>
      </c>
      <c r="O418" s="716">
        <v>2</v>
      </c>
      <c r="P418" s="741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</row>
    <row r="419" spans="1:27" x14ac:dyDescent="0.2">
      <c r="D419" s="7"/>
      <c r="E419" s="14"/>
      <c r="F419" s="7"/>
      <c r="G419" s="7"/>
      <c r="H419" s="7"/>
      <c r="I419" s="7"/>
      <c r="J419" s="7"/>
      <c r="K419" s="7"/>
      <c r="L419" s="7"/>
      <c r="M419" s="7"/>
      <c r="N419" s="7"/>
      <c r="O419" s="7"/>
    </row>
    <row r="420" spans="1:27" x14ac:dyDescent="0.2">
      <c r="D420" s="103"/>
      <c r="E420" s="104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</row>
    <row r="421" spans="1:27" x14ac:dyDescent="0.2">
      <c r="D421" s="89"/>
      <c r="E421" s="90"/>
      <c r="F421" s="89"/>
      <c r="G421" s="89"/>
      <c r="H421" s="89"/>
      <c r="I421" s="89"/>
      <c r="J421" s="89"/>
      <c r="K421" s="89"/>
      <c r="L421" s="89"/>
      <c r="M421" s="89"/>
      <c r="N421" s="89"/>
      <c r="O421" s="89"/>
    </row>
    <row r="422" spans="1:27" ht="18.75" x14ac:dyDescent="0.2"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</row>
    <row r="424" spans="1:27" ht="14.25" x14ac:dyDescent="0.2"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</row>
    <row r="425" spans="1:27" ht="14.25" x14ac:dyDescent="0.2">
      <c r="D425" s="139"/>
      <c r="E425" s="140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</row>
  </sheetData>
  <autoFilter ref="A5:Q418" xr:uid="{00000000-0009-0000-0000-000000000000}"/>
  <mergeCells count="150">
    <mergeCell ref="D3:O3"/>
    <mergeCell ref="A2:O2"/>
    <mergeCell ref="C3:C4"/>
    <mergeCell ref="B3:B4"/>
    <mergeCell ref="A3:A4"/>
    <mergeCell ref="A142:A145"/>
    <mergeCell ref="A203:A205"/>
    <mergeCell ref="B203:B205"/>
    <mergeCell ref="A176:A179"/>
    <mergeCell ref="B176:B179"/>
    <mergeCell ref="A172:A174"/>
    <mergeCell ref="A188:A189"/>
    <mergeCell ref="B188:B189"/>
    <mergeCell ref="A180:A181"/>
    <mergeCell ref="B180:B181"/>
    <mergeCell ref="B184:B185"/>
    <mergeCell ref="A186:A187"/>
    <mergeCell ref="B186:B187"/>
    <mergeCell ref="B201:C201"/>
    <mergeCell ref="A200:C200"/>
    <mergeCell ref="B20:B25"/>
    <mergeCell ref="B142:B145"/>
    <mergeCell ref="A33:A38"/>
    <mergeCell ref="B33:B38"/>
    <mergeCell ref="B355:C355"/>
    <mergeCell ref="B26:B32"/>
    <mergeCell ref="A43:A46"/>
    <mergeCell ref="B59:B61"/>
    <mergeCell ref="A71:A74"/>
    <mergeCell ref="B146:B148"/>
    <mergeCell ref="A146:A148"/>
    <mergeCell ref="B154:C154"/>
    <mergeCell ref="A149:A151"/>
    <mergeCell ref="A158:A159"/>
    <mergeCell ref="B158:B159"/>
    <mergeCell ref="B218:B220"/>
    <mergeCell ref="A218:A220"/>
    <mergeCell ref="P3:P4"/>
    <mergeCell ref="A48:A51"/>
    <mergeCell ref="B106:C106"/>
    <mergeCell ref="B87:C87"/>
    <mergeCell ref="B92:C92"/>
    <mergeCell ref="A125:A126"/>
    <mergeCell ref="B125:B126"/>
    <mergeCell ref="A107:A117"/>
    <mergeCell ref="A132:A133"/>
    <mergeCell ref="A64:A66"/>
    <mergeCell ref="B64:B66"/>
    <mergeCell ref="A67:A70"/>
    <mergeCell ref="B67:B70"/>
    <mergeCell ref="B81:B82"/>
    <mergeCell ref="B48:B51"/>
    <mergeCell ref="B16:B19"/>
    <mergeCell ref="A16:A19"/>
    <mergeCell ref="A6:C6"/>
    <mergeCell ref="B9:C9"/>
    <mergeCell ref="A10:A11"/>
    <mergeCell ref="B10:B11"/>
    <mergeCell ref="A14:A15"/>
    <mergeCell ref="B14:B15"/>
    <mergeCell ref="B12:B13"/>
    <mergeCell ref="A12:A13"/>
    <mergeCell ref="B136:B138"/>
    <mergeCell ref="B113:B117"/>
    <mergeCell ref="B134:B135"/>
    <mergeCell ref="A136:A138"/>
    <mergeCell ref="A134:A135"/>
    <mergeCell ref="A52:A54"/>
    <mergeCell ref="A20:A25"/>
    <mergeCell ref="B107:B112"/>
    <mergeCell ref="B131:B133"/>
    <mergeCell ref="A75:A80"/>
    <mergeCell ref="B100:C100"/>
    <mergeCell ref="A55:A57"/>
    <mergeCell ref="B55:B57"/>
    <mergeCell ref="A39:A42"/>
    <mergeCell ref="B39:B42"/>
    <mergeCell ref="B52:B54"/>
    <mergeCell ref="A7:C7"/>
    <mergeCell ref="A8:C8"/>
    <mergeCell ref="B43:B46"/>
    <mergeCell ref="A81:A82"/>
    <mergeCell ref="A26:A32"/>
    <mergeCell ref="B382:C382"/>
    <mergeCell ref="B75:B80"/>
    <mergeCell ref="A59:A61"/>
    <mergeCell ref="B71:B74"/>
    <mergeCell ref="B252:C252"/>
    <mergeCell ref="A233:C233"/>
    <mergeCell ref="B191:C191"/>
    <mergeCell ref="B172:B174"/>
    <mergeCell ref="A162:A164"/>
    <mergeCell ref="B162:B164"/>
    <mergeCell ref="B217:C217"/>
    <mergeCell ref="B140:B141"/>
    <mergeCell ref="A140:A141"/>
    <mergeCell ref="B167:C167"/>
    <mergeCell ref="A156:A157"/>
    <mergeCell ref="B161:C161"/>
    <mergeCell ref="B156:B157"/>
    <mergeCell ref="A184:A185"/>
    <mergeCell ref="B149:B151"/>
    <mergeCell ref="B406:C406"/>
    <mergeCell ref="B237:C237"/>
    <mergeCell ref="A234:C234"/>
    <mergeCell ref="A328:C328"/>
    <mergeCell ref="A341:B341"/>
    <mergeCell ref="B342:C342"/>
    <mergeCell ref="A208:A210"/>
    <mergeCell ref="B208:B210"/>
    <mergeCell ref="B301:C301"/>
    <mergeCell ref="B267:C267"/>
    <mergeCell ref="A319:C319"/>
    <mergeCell ref="B320:C320"/>
    <mergeCell ref="B325:C325"/>
    <mergeCell ref="B277:C277"/>
    <mergeCell ref="B314:C314"/>
    <mergeCell ref="A229:C229"/>
    <mergeCell ref="B230:C230"/>
    <mergeCell ref="B225:C225"/>
    <mergeCell ref="B235:C235"/>
    <mergeCell ref="B352:C352"/>
    <mergeCell ref="B293:C293"/>
    <mergeCell ref="B376:C376"/>
    <mergeCell ref="B295:C295"/>
    <mergeCell ref="B285:C285"/>
    <mergeCell ref="B416:C416"/>
    <mergeCell ref="B395:C395"/>
    <mergeCell ref="B392:B393"/>
    <mergeCell ref="A392:A393"/>
    <mergeCell ref="B310:C310"/>
    <mergeCell ref="B388:B389"/>
    <mergeCell ref="A388:A389"/>
    <mergeCell ref="A222:C222"/>
    <mergeCell ref="B380:C380"/>
    <mergeCell ref="B385:B386"/>
    <mergeCell ref="A385:A386"/>
    <mergeCell ref="B261:C261"/>
    <mergeCell ref="B349:C349"/>
    <mergeCell ref="B374:C374"/>
    <mergeCell ref="A366:C366"/>
    <mergeCell ref="B223:C223"/>
    <mergeCell ref="B367:C367"/>
    <mergeCell ref="B297:C297"/>
    <mergeCell ref="B306:C306"/>
    <mergeCell ref="B308:C308"/>
    <mergeCell ref="A379:C379"/>
    <mergeCell ref="B338:C338"/>
    <mergeCell ref="B387:C387"/>
    <mergeCell ref="B329:C329"/>
  </mergeCells>
  <pageMargins left="0.23622047244094491" right="0.23622047244094491" top="0.15748031496062992" bottom="0.15748031496062992" header="0" footer="0"/>
  <pageSetup paperSize="9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00"/>
  <sheetViews>
    <sheetView topLeftCell="A94" zoomScaleNormal="100" workbookViewId="0">
      <selection activeCell="D93" sqref="D93:O96"/>
    </sheetView>
  </sheetViews>
  <sheetFormatPr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"/>
    <col min="5" max="5" width="9.140625" style="15"/>
    <col min="6" max="15" width="9.140625" style="1"/>
    <col min="16" max="16" width="9.85546875" style="1" bestFit="1" customWidth="1"/>
    <col min="17" max="16384" width="9.140625" style="1"/>
  </cols>
  <sheetData>
    <row r="1" spans="1:22" ht="15" x14ac:dyDescent="0.2">
      <c r="A1" s="82"/>
      <c r="B1" s="82"/>
      <c r="C1" s="82"/>
      <c r="D1" s="82"/>
      <c r="E1" s="83"/>
      <c r="F1" s="82"/>
      <c r="G1" s="82"/>
      <c r="H1" s="82"/>
      <c r="I1" s="82"/>
      <c r="J1" s="40"/>
      <c r="K1" s="82"/>
      <c r="L1" s="82"/>
      <c r="M1" s="1058"/>
      <c r="N1" s="1058"/>
      <c r="O1" s="1058"/>
    </row>
    <row r="2" spans="1:22" ht="14.25" customHeight="1" x14ac:dyDescent="0.2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1060" t="s">
        <v>542</v>
      </c>
      <c r="M2" s="1060"/>
      <c r="N2" s="1060"/>
      <c r="O2" s="1060"/>
    </row>
    <row r="3" spans="1:22" ht="14.25" customHeight="1" x14ac:dyDescent="0.2">
      <c r="A3" s="1051" t="s">
        <v>667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22" ht="85.5" x14ac:dyDescent="0.2">
      <c r="A4" s="20" t="s">
        <v>2</v>
      </c>
      <c r="B4" s="21" t="s">
        <v>71</v>
      </c>
      <c r="C4" s="21" t="s">
        <v>0</v>
      </c>
      <c r="D4" s="1059" t="s">
        <v>773</v>
      </c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</row>
    <row r="5" spans="1:22" ht="14.2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1">
        <v>8</v>
      </c>
      <c r="I5" s="21">
        <v>9</v>
      </c>
      <c r="J5" s="21">
        <v>10</v>
      </c>
      <c r="K5" s="160">
        <v>11</v>
      </c>
      <c r="L5" s="21">
        <v>12</v>
      </c>
      <c r="M5" s="21">
        <v>13</v>
      </c>
      <c r="N5" s="21">
        <v>14</v>
      </c>
      <c r="O5" s="21">
        <v>15</v>
      </c>
    </row>
    <row r="6" spans="1:22" ht="14.25" x14ac:dyDescent="0.2">
      <c r="A6" s="21"/>
      <c r="B6" s="21"/>
      <c r="C6" s="21"/>
      <c r="D6" s="21">
        <v>2024</v>
      </c>
      <c r="E6" s="22">
        <v>2025</v>
      </c>
      <c r="F6" s="21">
        <v>2026</v>
      </c>
      <c r="G6" s="21">
        <v>2027</v>
      </c>
      <c r="H6" s="21">
        <v>2028</v>
      </c>
      <c r="I6" s="21">
        <v>2029</v>
      </c>
      <c r="J6" s="160">
        <v>2030</v>
      </c>
      <c r="K6" s="21">
        <v>2031</v>
      </c>
      <c r="L6" s="21">
        <v>2032</v>
      </c>
      <c r="M6" s="21">
        <v>2033</v>
      </c>
      <c r="N6" s="21">
        <v>2034</v>
      </c>
      <c r="O6" s="21">
        <v>2035</v>
      </c>
    </row>
    <row r="7" spans="1:22" ht="15" x14ac:dyDescent="0.2">
      <c r="A7" s="1219" t="s">
        <v>72</v>
      </c>
      <c r="B7" s="1220"/>
      <c r="C7" s="1220"/>
      <c r="D7" s="1209"/>
      <c r="E7" s="1209"/>
      <c r="F7" s="1209"/>
      <c r="G7" s="1209"/>
      <c r="H7" s="1209"/>
      <c r="I7" s="1209"/>
      <c r="J7" s="1209"/>
      <c r="K7" s="1209"/>
      <c r="L7" s="1209"/>
      <c r="M7" s="1209"/>
      <c r="N7" s="1209"/>
      <c r="O7" s="1210"/>
    </row>
    <row r="8" spans="1:22" ht="15" x14ac:dyDescent="0.2">
      <c r="A8" s="1217" t="s">
        <v>73</v>
      </c>
      <c r="B8" s="1218"/>
      <c r="C8" s="1218"/>
      <c r="D8" s="1218"/>
      <c r="E8" s="1218"/>
      <c r="F8" s="1218"/>
      <c r="G8" s="1218"/>
      <c r="H8" s="1218"/>
      <c r="I8" s="1218"/>
      <c r="J8" s="1218"/>
      <c r="K8" s="1218"/>
      <c r="L8" s="1218"/>
      <c r="M8" s="1218"/>
      <c r="N8" s="1218"/>
      <c r="O8" s="1218"/>
    </row>
    <row r="9" spans="1:22" ht="15" x14ac:dyDescent="0.2">
      <c r="A9" s="1221" t="s">
        <v>7</v>
      </c>
      <c r="B9" s="1222"/>
      <c r="C9" s="1222"/>
      <c r="D9" s="1222"/>
      <c r="E9" s="1222"/>
      <c r="F9" s="1222"/>
      <c r="G9" s="1222"/>
      <c r="H9" s="1222"/>
      <c r="I9" s="1222"/>
      <c r="J9" s="1222"/>
      <c r="K9" s="1222"/>
      <c r="L9" s="1222"/>
      <c r="M9" s="1222"/>
      <c r="N9" s="1222"/>
      <c r="O9" s="1223"/>
    </row>
    <row r="10" spans="1:22" ht="14.25" x14ac:dyDescent="0.2">
      <c r="A10" s="26" t="s">
        <v>20</v>
      </c>
      <c r="B10" s="1065" t="s">
        <v>21</v>
      </c>
      <c r="C10" s="1065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100"/>
    </row>
    <row r="11" spans="1:22" ht="18" customHeight="1" x14ac:dyDescent="0.2">
      <c r="A11" s="1215" t="s">
        <v>74</v>
      </c>
      <c r="B11" s="781" t="s">
        <v>75</v>
      </c>
      <c r="C11" s="146" t="s">
        <v>76</v>
      </c>
      <c r="D11" s="588">
        <v>200</v>
      </c>
      <c r="E11" s="588">
        <v>230</v>
      </c>
      <c r="F11" s="588">
        <v>230</v>
      </c>
      <c r="G11" s="588">
        <v>230</v>
      </c>
      <c r="H11" s="588">
        <v>230</v>
      </c>
      <c r="I11" s="588">
        <v>230</v>
      </c>
      <c r="J11" s="588">
        <v>230</v>
      </c>
      <c r="K11" s="588">
        <v>230</v>
      </c>
      <c r="L11" s="588">
        <v>230</v>
      </c>
      <c r="M11" s="588">
        <v>230</v>
      </c>
      <c r="N11" s="588">
        <v>230</v>
      </c>
      <c r="O11" s="588">
        <v>230</v>
      </c>
    </row>
    <row r="12" spans="1:22" ht="50.25" customHeight="1" x14ac:dyDescent="0.2">
      <c r="A12" s="1216"/>
      <c r="B12" s="781"/>
      <c r="C12" s="146" t="s">
        <v>77</v>
      </c>
      <c r="D12" s="588">
        <v>200</v>
      </c>
      <c r="E12" s="588">
        <v>230</v>
      </c>
      <c r="F12" s="588">
        <v>230</v>
      </c>
      <c r="G12" s="588">
        <v>230</v>
      </c>
      <c r="H12" s="588">
        <v>230</v>
      </c>
      <c r="I12" s="588">
        <v>230</v>
      </c>
      <c r="J12" s="588">
        <v>230</v>
      </c>
      <c r="K12" s="588">
        <v>230</v>
      </c>
      <c r="L12" s="588">
        <v>230</v>
      </c>
      <c r="M12" s="588">
        <v>230</v>
      </c>
      <c r="N12" s="588">
        <v>230</v>
      </c>
      <c r="O12" s="588">
        <v>230</v>
      </c>
      <c r="P12" s="30"/>
      <c r="Q12" s="30"/>
      <c r="R12" s="30"/>
      <c r="S12" s="30"/>
      <c r="T12" s="30"/>
      <c r="U12" s="30"/>
      <c r="V12" s="30"/>
    </row>
    <row r="13" spans="1:22" ht="49.5" customHeight="1" x14ac:dyDescent="0.2">
      <c r="A13" s="995" t="s">
        <v>78</v>
      </c>
      <c r="B13" s="936" t="s">
        <v>79</v>
      </c>
      <c r="C13" s="146" t="s">
        <v>80</v>
      </c>
      <c r="D13" s="588">
        <v>90</v>
      </c>
      <c r="E13" s="588">
        <v>90</v>
      </c>
      <c r="F13" s="588">
        <v>90</v>
      </c>
      <c r="G13" s="588">
        <v>90</v>
      </c>
      <c r="H13" s="588">
        <v>90</v>
      </c>
      <c r="I13" s="588">
        <v>90</v>
      </c>
      <c r="J13" s="588">
        <v>90</v>
      </c>
      <c r="K13" s="588">
        <v>90</v>
      </c>
      <c r="L13" s="588">
        <v>90</v>
      </c>
      <c r="M13" s="588">
        <v>90</v>
      </c>
      <c r="N13" s="588">
        <v>90</v>
      </c>
      <c r="O13" s="588">
        <v>90</v>
      </c>
    </row>
    <row r="14" spans="1:22" ht="30.75" customHeight="1" x14ac:dyDescent="0.2">
      <c r="A14" s="1001"/>
      <c r="B14" s="937"/>
      <c r="C14" s="144" t="s">
        <v>390</v>
      </c>
      <c r="D14" s="588">
        <v>90</v>
      </c>
      <c r="E14" s="588">
        <v>90</v>
      </c>
      <c r="F14" s="588">
        <v>90</v>
      </c>
      <c r="G14" s="588">
        <v>90</v>
      </c>
      <c r="H14" s="588">
        <v>90</v>
      </c>
      <c r="I14" s="588">
        <v>90</v>
      </c>
      <c r="J14" s="588">
        <v>90</v>
      </c>
      <c r="K14" s="588">
        <v>90</v>
      </c>
      <c r="L14" s="588">
        <v>90</v>
      </c>
      <c r="M14" s="588">
        <v>90</v>
      </c>
      <c r="N14" s="588">
        <v>90</v>
      </c>
      <c r="O14" s="588">
        <v>90</v>
      </c>
    </row>
    <row r="15" spans="1:22" ht="61.5" customHeight="1" x14ac:dyDescent="0.2">
      <c r="A15" s="787" t="s">
        <v>81</v>
      </c>
      <c r="B15" s="782" t="s">
        <v>82</v>
      </c>
      <c r="C15" s="144" t="s">
        <v>83</v>
      </c>
      <c r="D15" s="588">
        <v>150</v>
      </c>
      <c r="E15" s="588">
        <v>150</v>
      </c>
      <c r="F15" s="588">
        <v>150</v>
      </c>
      <c r="G15" s="588">
        <v>150</v>
      </c>
      <c r="H15" s="588">
        <v>150</v>
      </c>
      <c r="I15" s="588">
        <v>150</v>
      </c>
      <c r="J15" s="588">
        <v>150</v>
      </c>
      <c r="K15" s="588">
        <v>150</v>
      </c>
      <c r="L15" s="588">
        <v>150</v>
      </c>
      <c r="M15" s="588">
        <v>150</v>
      </c>
      <c r="N15" s="588">
        <v>150</v>
      </c>
      <c r="O15" s="588">
        <v>150</v>
      </c>
    </row>
    <row r="16" spans="1:22" ht="31.5" customHeight="1" x14ac:dyDescent="0.2">
      <c r="A16" s="787"/>
      <c r="B16" s="782"/>
      <c r="C16" s="144" t="s">
        <v>84</v>
      </c>
      <c r="D16" s="588">
        <v>150</v>
      </c>
      <c r="E16" s="588">
        <v>150</v>
      </c>
      <c r="F16" s="588">
        <v>150</v>
      </c>
      <c r="G16" s="588">
        <v>150</v>
      </c>
      <c r="H16" s="588">
        <v>150</v>
      </c>
      <c r="I16" s="588">
        <v>150</v>
      </c>
      <c r="J16" s="588">
        <v>150</v>
      </c>
      <c r="K16" s="588">
        <v>150</v>
      </c>
      <c r="L16" s="588">
        <v>150</v>
      </c>
      <c r="M16" s="588">
        <v>150</v>
      </c>
      <c r="N16" s="588">
        <v>150</v>
      </c>
      <c r="O16" s="588">
        <v>150</v>
      </c>
    </row>
    <row r="17" spans="1:27" ht="18.75" customHeight="1" x14ac:dyDescent="0.2">
      <c r="A17" s="787" t="s">
        <v>85</v>
      </c>
      <c r="B17" s="782" t="s">
        <v>86</v>
      </c>
      <c r="C17" s="144" t="s">
        <v>87</v>
      </c>
      <c r="D17" s="588">
        <v>150</v>
      </c>
      <c r="E17" s="588">
        <v>150</v>
      </c>
      <c r="F17" s="588">
        <v>150</v>
      </c>
      <c r="G17" s="588">
        <v>150</v>
      </c>
      <c r="H17" s="588">
        <v>150</v>
      </c>
      <c r="I17" s="588">
        <v>150</v>
      </c>
      <c r="J17" s="588">
        <v>150</v>
      </c>
      <c r="K17" s="588">
        <v>150</v>
      </c>
      <c r="L17" s="588">
        <v>150</v>
      </c>
      <c r="M17" s="588">
        <v>150</v>
      </c>
      <c r="N17" s="588">
        <v>150</v>
      </c>
      <c r="O17" s="588">
        <v>150</v>
      </c>
      <c r="P17" s="13"/>
      <c r="Q17" s="13"/>
      <c r="R17" s="30"/>
      <c r="S17" s="30"/>
      <c r="T17" s="30"/>
      <c r="U17" s="30"/>
      <c r="V17" s="30"/>
    </row>
    <row r="18" spans="1:27" ht="16.5" customHeight="1" x14ac:dyDescent="0.2">
      <c r="A18" s="787"/>
      <c r="B18" s="782"/>
      <c r="C18" s="144" t="s">
        <v>88</v>
      </c>
      <c r="D18" s="588">
        <v>50</v>
      </c>
      <c r="E18" s="588">
        <v>50</v>
      </c>
      <c r="F18" s="588">
        <v>50</v>
      </c>
      <c r="G18" s="588">
        <v>50</v>
      </c>
      <c r="H18" s="588">
        <v>50</v>
      </c>
      <c r="I18" s="588">
        <v>50</v>
      </c>
      <c r="J18" s="588">
        <v>50</v>
      </c>
      <c r="K18" s="588">
        <v>50</v>
      </c>
      <c r="L18" s="588">
        <v>50</v>
      </c>
      <c r="M18" s="588">
        <v>50</v>
      </c>
      <c r="N18" s="588">
        <v>50</v>
      </c>
      <c r="O18" s="588">
        <v>50</v>
      </c>
      <c r="P18" s="13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4.25" customHeight="1" x14ac:dyDescent="0.2">
      <c r="A19" s="787"/>
      <c r="B19" s="782"/>
      <c r="C19" s="144" t="s">
        <v>89</v>
      </c>
      <c r="D19" s="588">
        <v>50</v>
      </c>
      <c r="E19" s="588">
        <v>50</v>
      </c>
      <c r="F19" s="588">
        <v>50</v>
      </c>
      <c r="G19" s="588">
        <v>50</v>
      </c>
      <c r="H19" s="588">
        <v>50</v>
      </c>
      <c r="I19" s="588">
        <v>50</v>
      </c>
      <c r="J19" s="588">
        <v>50</v>
      </c>
      <c r="K19" s="588">
        <v>50</v>
      </c>
      <c r="L19" s="588">
        <v>50</v>
      </c>
      <c r="M19" s="588">
        <v>50</v>
      </c>
      <c r="N19" s="588">
        <v>50</v>
      </c>
      <c r="O19" s="588">
        <v>50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8.75" customHeight="1" x14ac:dyDescent="0.2">
      <c r="A20" s="787"/>
      <c r="B20" s="782"/>
      <c r="C20" s="144" t="s">
        <v>90</v>
      </c>
      <c r="D20" s="588">
        <v>50</v>
      </c>
      <c r="E20" s="588">
        <v>50</v>
      </c>
      <c r="F20" s="588">
        <v>50</v>
      </c>
      <c r="G20" s="588">
        <v>50</v>
      </c>
      <c r="H20" s="588">
        <v>50</v>
      </c>
      <c r="I20" s="588">
        <v>50</v>
      </c>
      <c r="J20" s="588">
        <v>50</v>
      </c>
      <c r="K20" s="588">
        <v>50</v>
      </c>
      <c r="L20" s="588">
        <v>50</v>
      </c>
      <c r="M20" s="588">
        <v>50</v>
      </c>
      <c r="N20" s="588">
        <v>50</v>
      </c>
      <c r="O20" s="588">
        <v>50</v>
      </c>
    </row>
    <row r="21" spans="1:27" ht="15" customHeight="1" x14ac:dyDescent="0.2">
      <c r="A21" s="787" t="s">
        <v>91</v>
      </c>
      <c r="B21" s="782" t="s">
        <v>92</v>
      </c>
      <c r="C21" s="144" t="s">
        <v>93</v>
      </c>
      <c r="D21" s="588">
        <v>200</v>
      </c>
      <c r="E21" s="588">
        <v>230</v>
      </c>
      <c r="F21" s="588">
        <v>230</v>
      </c>
      <c r="G21" s="588">
        <v>230</v>
      </c>
      <c r="H21" s="588">
        <v>230</v>
      </c>
      <c r="I21" s="588">
        <v>230</v>
      </c>
      <c r="J21" s="588">
        <v>230</v>
      </c>
      <c r="K21" s="588">
        <v>230</v>
      </c>
      <c r="L21" s="588">
        <v>230</v>
      </c>
      <c r="M21" s="588">
        <v>230</v>
      </c>
      <c r="N21" s="588">
        <v>230</v>
      </c>
      <c r="O21" s="588">
        <v>230</v>
      </c>
    </row>
    <row r="22" spans="1:27" ht="17.25" customHeight="1" x14ac:dyDescent="0.2">
      <c r="A22" s="787"/>
      <c r="B22" s="782"/>
      <c r="C22" s="144" t="s">
        <v>94</v>
      </c>
      <c r="D22" s="588">
        <v>200</v>
      </c>
      <c r="E22" s="588">
        <v>230</v>
      </c>
      <c r="F22" s="588">
        <v>230</v>
      </c>
      <c r="G22" s="588">
        <v>230</v>
      </c>
      <c r="H22" s="588">
        <v>230</v>
      </c>
      <c r="I22" s="588">
        <v>230</v>
      </c>
      <c r="J22" s="588">
        <v>230</v>
      </c>
      <c r="K22" s="588">
        <v>230</v>
      </c>
      <c r="L22" s="588">
        <v>230</v>
      </c>
      <c r="M22" s="588">
        <v>230</v>
      </c>
      <c r="N22" s="588">
        <v>230</v>
      </c>
      <c r="O22" s="588">
        <v>230</v>
      </c>
    </row>
    <row r="23" spans="1:27" ht="48.75" customHeight="1" x14ac:dyDescent="0.2">
      <c r="A23" s="787"/>
      <c r="B23" s="782"/>
      <c r="C23" s="144" t="s">
        <v>95</v>
      </c>
      <c r="D23" s="588">
        <v>200</v>
      </c>
      <c r="E23" s="588">
        <v>230</v>
      </c>
      <c r="F23" s="588">
        <v>230</v>
      </c>
      <c r="G23" s="588">
        <v>230</v>
      </c>
      <c r="H23" s="588">
        <v>230</v>
      </c>
      <c r="I23" s="588">
        <v>230</v>
      </c>
      <c r="J23" s="588">
        <v>230</v>
      </c>
      <c r="K23" s="588">
        <v>230</v>
      </c>
      <c r="L23" s="588">
        <v>230</v>
      </c>
      <c r="M23" s="588">
        <v>230</v>
      </c>
      <c r="N23" s="588">
        <v>230</v>
      </c>
      <c r="O23" s="588">
        <v>230</v>
      </c>
    </row>
    <row r="24" spans="1:27" ht="15" x14ac:dyDescent="0.2">
      <c r="A24" s="787"/>
      <c r="B24" s="782"/>
      <c r="C24" s="144" t="s">
        <v>96</v>
      </c>
      <c r="D24" s="588">
        <v>250</v>
      </c>
      <c r="E24" s="588">
        <v>250</v>
      </c>
      <c r="F24" s="588">
        <v>250</v>
      </c>
      <c r="G24" s="588">
        <v>250</v>
      </c>
      <c r="H24" s="588">
        <v>250</v>
      </c>
      <c r="I24" s="588">
        <v>250</v>
      </c>
      <c r="J24" s="588">
        <v>250</v>
      </c>
      <c r="K24" s="588">
        <v>250</v>
      </c>
      <c r="L24" s="588">
        <v>250</v>
      </c>
      <c r="M24" s="588">
        <v>250</v>
      </c>
      <c r="N24" s="588">
        <v>250</v>
      </c>
      <c r="O24" s="588">
        <v>250</v>
      </c>
    </row>
    <row r="25" spans="1:27" ht="20.25" customHeight="1" x14ac:dyDescent="0.2">
      <c r="A25" s="787"/>
      <c r="B25" s="782"/>
      <c r="C25" s="144" t="s">
        <v>87</v>
      </c>
      <c r="D25" s="588">
        <v>150</v>
      </c>
      <c r="E25" s="588">
        <v>150</v>
      </c>
      <c r="F25" s="588">
        <v>150</v>
      </c>
      <c r="G25" s="588">
        <v>150</v>
      </c>
      <c r="H25" s="588">
        <v>150</v>
      </c>
      <c r="I25" s="588">
        <v>150</v>
      </c>
      <c r="J25" s="588">
        <v>150</v>
      </c>
      <c r="K25" s="588">
        <v>150</v>
      </c>
      <c r="L25" s="588">
        <v>150</v>
      </c>
      <c r="M25" s="588">
        <v>150</v>
      </c>
      <c r="N25" s="588">
        <v>150</v>
      </c>
      <c r="O25" s="588">
        <v>150</v>
      </c>
    </row>
    <row r="26" spans="1:27" ht="34.5" customHeight="1" x14ac:dyDescent="0.2">
      <c r="A26" s="787"/>
      <c r="B26" s="782"/>
      <c r="C26" s="144" t="s">
        <v>97</v>
      </c>
      <c r="D26" s="588">
        <v>150</v>
      </c>
      <c r="E26" s="588">
        <v>150</v>
      </c>
      <c r="F26" s="588">
        <v>150</v>
      </c>
      <c r="G26" s="588">
        <v>150</v>
      </c>
      <c r="H26" s="588">
        <v>150</v>
      </c>
      <c r="I26" s="588">
        <v>150</v>
      </c>
      <c r="J26" s="588">
        <v>150</v>
      </c>
      <c r="K26" s="588">
        <v>150</v>
      </c>
      <c r="L26" s="588">
        <v>150</v>
      </c>
      <c r="M26" s="588">
        <v>150</v>
      </c>
      <c r="N26" s="588">
        <v>150</v>
      </c>
      <c r="O26" s="588">
        <v>150</v>
      </c>
    </row>
    <row r="27" spans="1:27" ht="18" customHeight="1" x14ac:dyDescent="0.2">
      <c r="A27" s="787" t="s">
        <v>98</v>
      </c>
      <c r="B27" s="782" t="s">
        <v>99</v>
      </c>
      <c r="C27" s="5" t="s">
        <v>100</v>
      </c>
      <c r="D27" s="588">
        <v>250</v>
      </c>
      <c r="E27" s="588">
        <v>250</v>
      </c>
      <c r="F27" s="588">
        <v>250</v>
      </c>
      <c r="G27" s="588">
        <v>250</v>
      </c>
      <c r="H27" s="588">
        <v>250</v>
      </c>
      <c r="I27" s="588">
        <v>250</v>
      </c>
      <c r="J27" s="588">
        <v>250</v>
      </c>
      <c r="K27" s="588">
        <v>250</v>
      </c>
      <c r="L27" s="588">
        <v>250</v>
      </c>
      <c r="M27" s="588">
        <v>250</v>
      </c>
      <c r="N27" s="588">
        <v>250</v>
      </c>
      <c r="O27" s="588">
        <v>250</v>
      </c>
    </row>
    <row r="28" spans="1:27" ht="16.5" customHeight="1" x14ac:dyDescent="0.2">
      <c r="A28" s="787"/>
      <c r="B28" s="782"/>
      <c r="C28" s="144" t="s">
        <v>101</v>
      </c>
      <c r="D28" s="588">
        <v>300</v>
      </c>
      <c r="E28" s="588">
        <v>300</v>
      </c>
      <c r="F28" s="588">
        <v>300</v>
      </c>
      <c r="G28" s="588">
        <v>300</v>
      </c>
      <c r="H28" s="588">
        <v>300</v>
      </c>
      <c r="I28" s="588">
        <v>300</v>
      </c>
      <c r="J28" s="588">
        <v>300</v>
      </c>
      <c r="K28" s="588">
        <v>300</v>
      </c>
      <c r="L28" s="588">
        <v>300</v>
      </c>
      <c r="M28" s="588">
        <v>300</v>
      </c>
      <c r="N28" s="588">
        <v>300</v>
      </c>
      <c r="O28" s="588">
        <v>300</v>
      </c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</row>
    <row r="29" spans="1:27" ht="63.75" customHeight="1" x14ac:dyDescent="0.2">
      <c r="A29" s="787"/>
      <c r="B29" s="782"/>
      <c r="C29" s="144" t="s">
        <v>102</v>
      </c>
      <c r="D29" s="588">
        <v>200</v>
      </c>
      <c r="E29" s="588">
        <v>230</v>
      </c>
      <c r="F29" s="588">
        <v>230</v>
      </c>
      <c r="G29" s="588">
        <v>230</v>
      </c>
      <c r="H29" s="588">
        <v>230</v>
      </c>
      <c r="I29" s="588">
        <v>230</v>
      </c>
      <c r="J29" s="588">
        <v>230</v>
      </c>
      <c r="K29" s="588">
        <v>230</v>
      </c>
      <c r="L29" s="588">
        <v>230</v>
      </c>
      <c r="M29" s="588">
        <v>230</v>
      </c>
      <c r="N29" s="588">
        <v>230</v>
      </c>
      <c r="O29" s="588">
        <v>230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32.25" customHeight="1" x14ac:dyDescent="0.2">
      <c r="A30" s="787"/>
      <c r="B30" s="782"/>
      <c r="C30" s="144" t="s">
        <v>103</v>
      </c>
      <c r="D30" s="588">
        <v>150</v>
      </c>
      <c r="E30" s="588">
        <v>170</v>
      </c>
      <c r="F30" s="588">
        <v>170</v>
      </c>
      <c r="G30" s="588">
        <v>170</v>
      </c>
      <c r="H30" s="588">
        <v>170</v>
      </c>
      <c r="I30" s="588">
        <v>170</v>
      </c>
      <c r="J30" s="588">
        <v>170</v>
      </c>
      <c r="K30" s="588">
        <v>170</v>
      </c>
      <c r="L30" s="588">
        <v>170</v>
      </c>
      <c r="M30" s="588">
        <v>170</v>
      </c>
      <c r="N30" s="588">
        <v>170</v>
      </c>
      <c r="O30" s="588">
        <v>170</v>
      </c>
    </row>
    <row r="31" spans="1:27" ht="15" x14ac:dyDescent="0.2">
      <c r="A31" s="787"/>
      <c r="B31" s="782"/>
      <c r="C31" s="144" t="s">
        <v>104</v>
      </c>
      <c r="D31" s="588">
        <v>20</v>
      </c>
      <c r="E31" s="588">
        <v>20</v>
      </c>
      <c r="F31" s="588">
        <v>20</v>
      </c>
      <c r="G31" s="588">
        <v>20</v>
      </c>
      <c r="H31" s="588">
        <v>20</v>
      </c>
      <c r="I31" s="588">
        <v>20</v>
      </c>
      <c r="J31" s="588">
        <v>20</v>
      </c>
      <c r="K31" s="588">
        <v>20</v>
      </c>
      <c r="L31" s="588">
        <v>20</v>
      </c>
      <c r="M31" s="588">
        <v>20</v>
      </c>
      <c r="N31" s="588">
        <v>20</v>
      </c>
      <c r="O31" s="588">
        <v>20</v>
      </c>
    </row>
    <row r="32" spans="1:27" ht="16.5" customHeight="1" x14ac:dyDescent="0.2">
      <c r="A32" s="787"/>
      <c r="B32" s="782"/>
      <c r="C32" s="144" t="s">
        <v>105</v>
      </c>
      <c r="D32" s="588">
        <v>150</v>
      </c>
      <c r="E32" s="588">
        <v>170</v>
      </c>
      <c r="F32" s="588">
        <v>170</v>
      </c>
      <c r="G32" s="588">
        <v>170</v>
      </c>
      <c r="H32" s="588">
        <v>170</v>
      </c>
      <c r="I32" s="588">
        <v>170</v>
      </c>
      <c r="J32" s="588">
        <v>170</v>
      </c>
      <c r="K32" s="588">
        <v>170</v>
      </c>
      <c r="L32" s="588">
        <v>170</v>
      </c>
      <c r="M32" s="588">
        <v>170</v>
      </c>
      <c r="N32" s="588">
        <v>170</v>
      </c>
      <c r="O32" s="588">
        <v>170</v>
      </c>
    </row>
    <row r="33" spans="1:15" ht="32.25" customHeight="1" x14ac:dyDescent="0.2">
      <c r="A33" s="787" t="s">
        <v>106</v>
      </c>
      <c r="B33" s="782" t="s">
        <v>107</v>
      </c>
      <c r="C33" s="144" t="s">
        <v>97</v>
      </c>
      <c r="D33" s="588">
        <v>150</v>
      </c>
      <c r="E33" s="588">
        <v>150</v>
      </c>
      <c r="F33" s="588">
        <v>150</v>
      </c>
      <c r="G33" s="588">
        <v>150</v>
      </c>
      <c r="H33" s="588">
        <v>150</v>
      </c>
      <c r="I33" s="588">
        <v>150</v>
      </c>
      <c r="J33" s="588">
        <v>150</v>
      </c>
      <c r="K33" s="588">
        <v>150</v>
      </c>
      <c r="L33" s="588">
        <v>150</v>
      </c>
      <c r="M33" s="588">
        <v>150</v>
      </c>
      <c r="N33" s="588">
        <v>150</v>
      </c>
      <c r="O33" s="588">
        <v>150</v>
      </c>
    </row>
    <row r="34" spans="1:15" ht="18.75" customHeight="1" x14ac:dyDescent="0.2">
      <c r="A34" s="787"/>
      <c r="B34" s="782"/>
      <c r="C34" s="144" t="s">
        <v>93</v>
      </c>
      <c r="D34" s="588">
        <v>200</v>
      </c>
      <c r="E34" s="588">
        <v>200</v>
      </c>
      <c r="F34" s="588">
        <v>200</v>
      </c>
      <c r="G34" s="588">
        <v>200</v>
      </c>
      <c r="H34" s="588">
        <v>200</v>
      </c>
      <c r="I34" s="588">
        <v>200</v>
      </c>
      <c r="J34" s="588">
        <v>200</v>
      </c>
      <c r="K34" s="588">
        <v>200</v>
      </c>
      <c r="L34" s="588">
        <v>200</v>
      </c>
      <c r="M34" s="588">
        <v>200</v>
      </c>
      <c r="N34" s="588">
        <v>200</v>
      </c>
      <c r="O34" s="588">
        <v>200</v>
      </c>
    </row>
    <row r="35" spans="1:15" ht="19.5" customHeight="1" x14ac:dyDescent="0.2">
      <c r="A35" s="787"/>
      <c r="B35" s="782"/>
      <c r="C35" s="144" t="s">
        <v>94</v>
      </c>
      <c r="D35" s="588">
        <v>200</v>
      </c>
      <c r="E35" s="588">
        <v>200</v>
      </c>
      <c r="F35" s="588">
        <v>200</v>
      </c>
      <c r="G35" s="588">
        <v>200</v>
      </c>
      <c r="H35" s="588">
        <v>200</v>
      </c>
      <c r="I35" s="588">
        <v>200</v>
      </c>
      <c r="J35" s="588">
        <v>200</v>
      </c>
      <c r="K35" s="588">
        <v>200</v>
      </c>
      <c r="L35" s="588">
        <v>200</v>
      </c>
      <c r="M35" s="588">
        <v>200</v>
      </c>
      <c r="N35" s="588">
        <v>200</v>
      </c>
      <c r="O35" s="588">
        <v>200</v>
      </c>
    </row>
    <row r="36" spans="1:15" ht="18.75" customHeight="1" x14ac:dyDescent="0.2">
      <c r="A36" s="787"/>
      <c r="B36" s="782"/>
      <c r="C36" s="144" t="s">
        <v>108</v>
      </c>
      <c r="D36" s="588">
        <v>200</v>
      </c>
      <c r="E36" s="588">
        <v>200</v>
      </c>
      <c r="F36" s="588">
        <v>200</v>
      </c>
      <c r="G36" s="588">
        <v>200</v>
      </c>
      <c r="H36" s="588">
        <v>200</v>
      </c>
      <c r="I36" s="588">
        <v>200</v>
      </c>
      <c r="J36" s="588">
        <v>200</v>
      </c>
      <c r="K36" s="588">
        <v>200</v>
      </c>
      <c r="L36" s="588">
        <v>200</v>
      </c>
      <c r="M36" s="588">
        <v>200</v>
      </c>
      <c r="N36" s="588">
        <v>200</v>
      </c>
      <c r="O36" s="588">
        <v>200</v>
      </c>
    </row>
    <row r="37" spans="1:15" ht="48.75" customHeight="1" x14ac:dyDescent="0.2">
      <c r="A37" s="787"/>
      <c r="B37" s="782"/>
      <c r="C37" s="144" t="s">
        <v>95</v>
      </c>
      <c r="D37" s="588">
        <v>150</v>
      </c>
      <c r="E37" s="588">
        <v>150</v>
      </c>
      <c r="F37" s="588">
        <v>150</v>
      </c>
      <c r="G37" s="588">
        <v>150</v>
      </c>
      <c r="H37" s="588">
        <v>150</v>
      </c>
      <c r="I37" s="588">
        <v>150</v>
      </c>
      <c r="J37" s="588">
        <v>150</v>
      </c>
      <c r="K37" s="588">
        <v>150</v>
      </c>
      <c r="L37" s="588">
        <v>150</v>
      </c>
      <c r="M37" s="588">
        <v>150</v>
      </c>
      <c r="N37" s="588">
        <v>150</v>
      </c>
      <c r="O37" s="588">
        <v>150</v>
      </c>
    </row>
    <row r="38" spans="1:15" ht="16.5" customHeight="1" x14ac:dyDescent="0.2">
      <c r="A38" s="787"/>
      <c r="B38" s="782"/>
      <c r="C38" s="144" t="s">
        <v>96</v>
      </c>
      <c r="D38" s="588">
        <v>250</v>
      </c>
      <c r="E38" s="588">
        <v>250</v>
      </c>
      <c r="F38" s="588">
        <v>250</v>
      </c>
      <c r="G38" s="588">
        <v>250</v>
      </c>
      <c r="H38" s="588">
        <v>250</v>
      </c>
      <c r="I38" s="588">
        <v>250</v>
      </c>
      <c r="J38" s="588">
        <v>250</v>
      </c>
      <c r="K38" s="588">
        <v>250</v>
      </c>
      <c r="L38" s="588">
        <v>250</v>
      </c>
      <c r="M38" s="588">
        <v>250</v>
      </c>
      <c r="N38" s="588">
        <v>250</v>
      </c>
      <c r="O38" s="588">
        <v>250</v>
      </c>
    </row>
    <row r="39" spans="1:15" ht="21.75" customHeight="1" x14ac:dyDescent="0.2">
      <c r="A39" s="787" t="s">
        <v>109</v>
      </c>
      <c r="B39" s="782" t="s">
        <v>110</v>
      </c>
      <c r="C39" s="332" t="s">
        <v>111</v>
      </c>
      <c r="D39" s="588">
        <v>200</v>
      </c>
      <c r="E39" s="588">
        <v>200</v>
      </c>
      <c r="F39" s="588">
        <v>200</v>
      </c>
      <c r="G39" s="588">
        <v>200</v>
      </c>
      <c r="H39" s="588">
        <v>200</v>
      </c>
      <c r="I39" s="588">
        <v>200</v>
      </c>
      <c r="J39" s="588">
        <v>200</v>
      </c>
      <c r="K39" s="588">
        <v>200</v>
      </c>
      <c r="L39" s="588">
        <v>200</v>
      </c>
      <c r="M39" s="588">
        <v>200</v>
      </c>
      <c r="N39" s="588">
        <v>200</v>
      </c>
      <c r="O39" s="588">
        <v>200</v>
      </c>
    </row>
    <row r="40" spans="1:15" ht="30" customHeight="1" x14ac:dyDescent="0.2">
      <c r="A40" s="787"/>
      <c r="B40" s="782"/>
      <c r="C40" s="144" t="s">
        <v>112</v>
      </c>
      <c r="D40" s="588">
        <v>200</v>
      </c>
      <c r="E40" s="588">
        <v>200</v>
      </c>
      <c r="F40" s="588">
        <v>200</v>
      </c>
      <c r="G40" s="588">
        <v>200</v>
      </c>
      <c r="H40" s="588">
        <v>200</v>
      </c>
      <c r="I40" s="588">
        <v>200</v>
      </c>
      <c r="J40" s="588">
        <v>200</v>
      </c>
      <c r="K40" s="588">
        <v>200</v>
      </c>
      <c r="L40" s="588">
        <v>200</v>
      </c>
      <c r="M40" s="588">
        <v>200</v>
      </c>
      <c r="N40" s="588">
        <v>200</v>
      </c>
      <c r="O40" s="588">
        <v>200</v>
      </c>
    </row>
    <row r="41" spans="1:15" ht="32.25" customHeight="1" x14ac:dyDescent="0.2">
      <c r="A41" s="787"/>
      <c r="B41" s="782"/>
      <c r="C41" s="144" t="s">
        <v>113</v>
      </c>
      <c r="D41" s="588">
        <v>150</v>
      </c>
      <c r="E41" s="588">
        <v>150</v>
      </c>
      <c r="F41" s="588">
        <v>150</v>
      </c>
      <c r="G41" s="588">
        <v>150</v>
      </c>
      <c r="H41" s="588">
        <v>150</v>
      </c>
      <c r="I41" s="588">
        <v>150</v>
      </c>
      <c r="J41" s="588">
        <v>150</v>
      </c>
      <c r="K41" s="588">
        <v>150</v>
      </c>
      <c r="L41" s="588">
        <v>150</v>
      </c>
      <c r="M41" s="588">
        <v>150</v>
      </c>
      <c r="N41" s="588">
        <v>150</v>
      </c>
      <c r="O41" s="588">
        <v>150</v>
      </c>
    </row>
    <row r="42" spans="1:15" ht="15.75" customHeight="1" x14ac:dyDescent="0.2">
      <c r="A42" s="787"/>
      <c r="B42" s="782"/>
      <c r="C42" s="144" t="s">
        <v>114</v>
      </c>
      <c r="D42" s="588">
        <v>200</v>
      </c>
      <c r="E42" s="588">
        <v>230</v>
      </c>
      <c r="F42" s="588">
        <v>230</v>
      </c>
      <c r="G42" s="588">
        <v>230</v>
      </c>
      <c r="H42" s="588">
        <v>230</v>
      </c>
      <c r="I42" s="588">
        <v>230</v>
      </c>
      <c r="J42" s="588">
        <v>230</v>
      </c>
      <c r="K42" s="588">
        <v>230</v>
      </c>
      <c r="L42" s="588">
        <v>230</v>
      </c>
      <c r="M42" s="588">
        <v>230</v>
      </c>
      <c r="N42" s="588">
        <v>230</v>
      </c>
      <c r="O42" s="588">
        <v>230</v>
      </c>
    </row>
    <row r="43" spans="1:15" ht="18.75" customHeight="1" x14ac:dyDescent="0.2">
      <c r="A43" s="787" t="s">
        <v>115</v>
      </c>
      <c r="B43" s="782" t="s">
        <v>116</v>
      </c>
      <c r="C43" s="144" t="s">
        <v>117</v>
      </c>
      <c r="D43" s="588">
        <v>200</v>
      </c>
      <c r="E43" s="588">
        <v>200</v>
      </c>
      <c r="F43" s="588">
        <v>200</v>
      </c>
      <c r="G43" s="588">
        <v>200</v>
      </c>
      <c r="H43" s="588">
        <v>200</v>
      </c>
      <c r="I43" s="588">
        <v>200</v>
      </c>
      <c r="J43" s="588">
        <v>200</v>
      </c>
      <c r="K43" s="588">
        <v>200</v>
      </c>
      <c r="L43" s="588">
        <v>200</v>
      </c>
      <c r="M43" s="588">
        <v>200</v>
      </c>
      <c r="N43" s="588">
        <v>200</v>
      </c>
      <c r="O43" s="588">
        <v>200</v>
      </c>
    </row>
    <row r="44" spans="1:15" ht="21" customHeight="1" x14ac:dyDescent="0.2">
      <c r="A44" s="787"/>
      <c r="B44" s="782"/>
      <c r="C44" s="144" t="s">
        <v>118</v>
      </c>
      <c r="D44" s="588">
        <v>200</v>
      </c>
      <c r="E44" s="588">
        <v>200</v>
      </c>
      <c r="F44" s="588">
        <v>200</v>
      </c>
      <c r="G44" s="588">
        <v>200</v>
      </c>
      <c r="H44" s="588">
        <v>200</v>
      </c>
      <c r="I44" s="588">
        <v>200</v>
      </c>
      <c r="J44" s="588">
        <v>200</v>
      </c>
      <c r="K44" s="588">
        <v>200</v>
      </c>
      <c r="L44" s="588">
        <v>200</v>
      </c>
      <c r="M44" s="588">
        <v>200</v>
      </c>
      <c r="N44" s="588">
        <v>200</v>
      </c>
      <c r="O44" s="588">
        <v>200</v>
      </c>
    </row>
    <row r="45" spans="1:15" ht="20.25" customHeight="1" x14ac:dyDescent="0.2">
      <c r="A45" s="787"/>
      <c r="B45" s="782"/>
      <c r="C45" s="144" t="s">
        <v>88</v>
      </c>
      <c r="D45" s="588">
        <v>50</v>
      </c>
      <c r="E45" s="588">
        <v>50</v>
      </c>
      <c r="F45" s="588">
        <v>50</v>
      </c>
      <c r="G45" s="588">
        <v>50</v>
      </c>
      <c r="H45" s="588">
        <v>50</v>
      </c>
      <c r="I45" s="588">
        <v>50</v>
      </c>
      <c r="J45" s="588">
        <v>50</v>
      </c>
      <c r="K45" s="588">
        <v>50</v>
      </c>
      <c r="L45" s="588">
        <v>50</v>
      </c>
      <c r="M45" s="588">
        <v>50</v>
      </c>
      <c r="N45" s="588">
        <v>50</v>
      </c>
      <c r="O45" s="588">
        <v>50</v>
      </c>
    </row>
    <row r="46" spans="1:15" ht="49.5" customHeight="1" x14ac:dyDescent="0.2">
      <c r="A46" s="787"/>
      <c r="B46" s="782"/>
      <c r="C46" s="144" t="s">
        <v>119</v>
      </c>
      <c r="D46" s="588">
        <v>100</v>
      </c>
      <c r="E46" s="588">
        <v>100</v>
      </c>
      <c r="F46" s="588">
        <v>100</v>
      </c>
      <c r="G46" s="588">
        <v>100</v>
      </c>
      <c r="H46" s="588">
        <v>100</v>
      </c>
      <c r="I46" s="588">
        <v>100</v>
      </c>
      <c r="J46" s="588">
        <v>100</v>
      </c>
      <c r="K46" s="588">
        <v>100</v>
      </c>
      <c r="L46" s="588">
        <v>100</v>
      </c>
      <c r="M46" s="588">
        <v>100</v>
      </c>
      <c r="N46" s="588">
        <v>100</v>
      </c>
      <c r="O46" s="588">
        <v>100</v>
      </c>
    </row>
    <row r="47" spans="1:15" ht="32.25" customHeight="1" x14ac:dyDescent="0.2">
      <c r="A47" s="787" t="s">
        <v>120</v>
      </c>
      <c r="B47" s="781" t="s">
        <v>121</v>
      </c>
      <c r="C47" s="6" t="s">
        <v>122</v>
      </c>
      <c r="D47" s="588">
        <v>100</v>
      </c>
      <c r="E47" s="588">
        <v>100</v>
      </c>
      <c r="F47" s="588">
        <v>100</v>
      </c>
      <c r="G47" s="588">
        <v>100</v>
      </c>
      <c r="H47" s="588">
        <v>100</v>
      </c>
      <c r="I47" s="588">
        <v>100</v>
      </c>
      <c r="J47" s="588">
        <v>100</v>
      </c>
      <c r="K47" s="588">
        <v>100</v>
      </c>
      <c r="L47" s="588">
        <v>100</v>
      </c>
      <c r="M47" s="588">
        <v>100</v>
      </c>
      <c r="N47" s="588">
        <v>100</v>
      </c>
      <c r="O47" s="588">
        <v>100</v>
      </c>
    </row>
    <row r="48" spans="1:15" ht="49.5" customHeight="1" x14ac:dyDescent="0.2">
      <c r="A48" s="787"/>
      <c r="B48" s="781"/>
      <c r="C48" s="6" t="s">
        <v>123</v>
      </c>
      <c r="D48" s="588">
        <v>100</v>
      </c>
      <c r="E48" s="588">
        <v>100</v>
      </c>
      <c r="F48" s="588">
        <v>100</v>
      </c>
      <c r="G48" s="588">
        <v>100</v>
      </c>
      <c r="H48" s="588">
        <v>100</v>
      </c>
      <c r="I48" s="588">
        <v>100</v>
      </c>
      <c r="J48" s="588">
        <v>100</v>
      </c>
      <c r="K48" s="588">
        <v>100</v>
      </c>
      <c r="L48" s="588">
        <v>100</v>
      </c>
      <c r="M48" s="588">
        <v>100</v>
      </c>
      <c r="N48" s="588">
        <v>100</v>
      </c>
      <c r="O48" s="588">
        <v>100</v>
      </c>
    </row>
    <row r="49" spans="1:27" ht="50.25" customHeight="1" x14ac:dyDescent="0.2">
      <c r="A49" s="787"/>
      <c r="B49" s="781"/>
      <c r="C49" s="6" t="s">
        <v>124</v>
      </c>
      <c r="D49" s="588">
        <v>100</v>
      </c>
      <c r="E49" s="588">
        <v>100</v>
      </c>
      <c r="F49" s="588">
        <v>100</v>
      </c>
      <c r="G49" s="588">
        <v>100</v>
      </c>
      <c r="H49" s="588">
        <v>100</v>
      </c>
      <c r="I49" s="588">
        <v>100</v>
      </c>
      <c r="J49" s="588">
        <v>100</v>
      </c>
      <c r="K49" s="588">
        <v>100</v>
      </c>
      <c r="L49" s="588">
        <v>100</v>
      </c>
      <c r="M49" s="588">
        <v>100</v>
      </c>
      <c r="N49" s="588">
        <v>100</v>
      </c>
      <c r="O49" s="588">
        <v>100</v>
      </c>
    </row>
    <row r="50" spans="1:27" ht="33" customHeight="1" x14ac:dyDescent="0.2">
      <c r="A50" s="787"/>
      <c r="B50" s="781"/>
      <c r="C50" s="6" t="s">
        <v>125</v>
      </c>
      <c r="D50" s="30">
        <v>100</v>
      </c>
      <c r="E50" s="30">
        <v>100</v>
      </c>
      <c r="F50" s="30">
        <v>100</v>
      </c>
      <c r="G50" s="30">
        <v>100</v>
      </c>
      <c r="H50" s="30">
        <v>100</v>
      </c>
      <c r="I50" s="30">
        <v>100</v>
      </c>
      <c r="J50" s="30">
        <v>100</v>
      </c>
      <c r="K50" s="30">
        <v>100</v>
      </c>
      <c r="L50" s="30">
        <v>100</v>
      </c>
      <c r="M50" s="30">
        <v>100</v>
      </c>
      <c r="N50" s="30">
        <v>100</v>
      </c>
      <c r="O50" s="30">
        <v>100</v>
      </c>
    </row>
    <row r="51" spans="1:27" ht="49.5" customHeight="1" x14ac:dyDescent="0.2">
      <c r="A51" s="787" t="s">
        <v>126</v>
      </c>
      <c r="B51" s="782" t="s">
        <v>127</v>
      </c>
      <c r="C51" s="146" t="s">
        <v>128</v>
      </c>
      <c r="D51" s="588">
        <v>150</v>
      </c>
      <c r="E51" s="588">
        <v>170</v>
      </c>
      <c r="F51" s="588">
        <v>170</v>
      </c>
      <c r="G51" s="588">
        <v>170</v>
      </c>
      <c r="H51" s="588">
        <v>170</v>
      </c>
      <c r="I51" s="588">
        <v>170</v>
      </c>
      <c r="J51" s="588">
        <v>170</v>
      </c>
      <c r="K51" s="588">
        <v>170</v>
      </c>
      <c r="L51" s="588">
        <v>170</v>
      </c>
      <c r="M51" s="588">
        <v>170</v>
      </c>
      <c r="N51" s="588">
        <v>170</v>
      </c>
      <c r="O51" s="588">
        <v>170</v>
      </c>
    </row>
    <row r="52" spans="1:27" ht="18.75" customHeight="1" x14ac:dyDescent="0.2">
      <c r="A52" s="787"/>
      <c r="B52" s="782"/>
      <c r="C52" s="146" t="s">
        <v>118</v>
      </c>
      <c r="D52" s="588">
        <v>150</v>
      </c>
      <c r="E52" s="588">
        <v>170</v>
      </c>
      <c r="F52" s="588">
        <v>170</v>
      </c>
      <c r="G52" s="588">
        <v>170</v>
      </c>
      <c r="H52" s="588">
        <v>170</v>
      </c>
      <c r="I52" s="588">
        <v>170</v>
      </c>
      <c r="J52" s="588">
        <v>170</v>
      </c>
      <c r="K52" s="588">
        <v>170</v>
      </c>
      <c r="L52" s="588">
        <v>170</v>
      </c>
      <c r="M52" s="588">
        <v>170</v>
      </c>
      <c r="N52" s="588">
        <v>170</v>
      </c>
      <c r="O52" s="588">
        <v>170</v>
      </c>
    </row>
    <row r="53" spans="1:27" ht="78" customHeight="1" x14ac:dyDescent="0.2">
      <c r="A53" s="787"/>
      <c r="B53" s="782"/>
      <c r="C53" s="144" t="s">
        <v>129</v>
      </c>
      <c r="D53" s="588">
        <v>100</v>
      </c>
      <c r="E53" s="588">
        <v>130</v>
      </c>
      <c r="F53" s="588">
        <v>130</v>
      </c>
      <c r="G53" s="588">
        <v>130</v>
      </c>
      <c r="H53" s="588">
        <v>130</v>
      </c>
      <c r="I53" s="588">
        <v>130</v>
      </c>
      <c r="J53" s="588">
        <v>130</v>
      </c>
      <c r="K53" s="588">
        <v>130</v>
      </c>
      <c r="L53" s="588">
        <v>130</v>
      </c>
      <c r="M53" s="588">
        <v>130</v>
      </c>
      <c r="N53" s="588">
        <v>130</v>
      </c>
      <c r="O53" s="588">
        <v>130</v>
      </c>
    </row>
    <row r="54" spans="1:27" ht="50.25" customHeight="1" x14ac:dyDescent="0.2">
      <c r="A54" s="787" t="s">
        <v>130</v>
      </c>
      <c r="B54" s="782" t="s">
        <v>131</v>
      </c>
      <c r="C54" s="146" t="s">
        <v>132</v>
      </c>
      <c r="D54" s="588">
        <v>100</v>
      </c>
      <c r="E54" s="588">
        <v>100</v>
      </c>
      <c r="F54" s="588">
        <v>100</v>
      </c>
      <c r="G54" s="588">
        <v>100</v>
      </c>
      <c r="H54" s="588">
        <v>100</v>
      </c>
      <c r="I54" s="588">
        <v>100</v>
      </c>
      <c r="J54" s="588">
        <v>100</v>
      </c>
      <c r="K54" s="588">
        <v>100</v>
      </c>
      <c r="L54" s="588">
        <v>100</v>
      </c>
      <c r="M54" s="588">
        <v>100</v>
      </c>
      <c r="N54" s="588">
        <v>100</v>
      </c>
      <c r="O54" s="588">
        <v>100</v>
      </c>
    </row>
    <row r="55" spans="1:27" ht="96.75" customHeight="1" x14ac:dyDescent="0.2">
      <c r="A55" s="787"/>
      <c r="B55" s="782"/>
      <c r="C55" s="146" t="s">
        <v>133</v>
      </c>
      <c r="D55" s="588">
        <v>100</v>
      </c>
      <c r="E55" s="588">
        <v>100</v>
      </c>
      <c r="F55" s="588">
        <v>100</v>
      </c>
      <c r="G55" s="588">
        <v>100</v>
      </c>
      <c r="H55" s="588">
        <v>100</v>
      </c>
      <c r="I55" s="588">
        <v>100</v>
      </c>
      <c r="J55" s="588">
        <v>100</v>
      </c>
      <c r="K55" s="588">
        <v>100</v>
      </c>
      <c r="L55" s="588">
        <v>100</v>
      </c>
      <c r="M55" s="588">
        <v>100</v>
      </c>
      <c r="N55" s="588">
        <v>100</v>
      </c>
      <c r="O55" s="588">
        <v>100</v>
      </c>
    </row>
    <row r="56" spans="1:27" ht="60" customHeight="1" x14ac:dyDescent="0.2">
      <c r="A56" s="787"/>
      <c r="B56" s="782"/>
      <c r="C56" s="146" t="s">
        <v>134</v>
      </c>
      <c r="D56" s="588">
        <v>100</v>
      </c>
      <c r="E56" s="588">
        <v>100</v>
      </c>
      <c r="F56" s="588">
        <v>100</v>
      </c>
      <c r="G56" s="588">
        <v>100</v>
      </c>
      <c r="H56" s="588">
        <v>100</v>
      </c>
      <c r="I56" s="588">
        <v>100</v>
      </c>
      <c r="J56" s="588">
        <v>100</v>
      </c>
      <c r="K56" s="588">
        <v>100</v>
      </c>
      <c r="L56" s="588">
        <v>100</v>
      </c>
      <c r="M56" s="588">
        <v>100</v>
      </c>
      <c r="N56" s="588">
        <v>100</v>
      </c>
      <c r="O56" s="588">
        <v>100</v>
      </c>
    </row>
    <row r="57" spans="1:27" ht="33.75" customHeight="1" x14ac:dyDescent="0.2">
      <c r="A57" s="147" t="s">
        <v>135</v>
      </c>
      <c r="B57" s="144" t="s">
        <v>136</v>
      </c>
      <c r="C57" s="144" t="s">
        <v>136</v>
      </c>
      <c r="D57" s="588">
        <v>100</v>
      </c>
      <c r="E57" s="588">
        <v>100</v>
      </c>
      <c r="F57" s="588">
        <v>100</v>
      </c>
      <c r="G57" s="588">
        <v>100</v>
      </c>
      <c r="H57" s="588">
        <v>100</v>
      </c>
      <c r="I57" s="588">
        <v>100</v>
      </c>
      <c r="J57" s="588">
        <v>100</v>
      </c>
      <c r="K57" s="588">
        <v>100</v>
      </c>
      <c r="L57" s="588">
        <v>100</v>
      </c>
      <c r="M57" s="588">
        <v>100</v>
      </c>
      <c r="N57" s="588">
        <v>100</v>
      </c>
      <c r="O57" s="588">
        <v>100</v>
      </c>
    </row>
    <row r="58" spans="1:27" ht="63.75" customHeight="1" x14ac:dyDescent="0.2">
      <c r="A58" s="787" t="s">
        <v>137</v>
      </c>
      <c r="B58" s="782" t="s">
        <v>138</v>
      </c>
      <c r="C58" s="5" t="s">
        <v>139</v>
      </c>
      <c r="D58" s="588">
        <v>100</v>
      </c>
      <c r="E58" s="588">
        <v>130</v>
      </c>
      <c r="F58" s="588">
        <v>130</v>
      </c>
      <c r="G58" s="588">
        <v>130</v>
      </c>
      <c r="H58" s="588">
        <v>130</v>
      </c>
      <c r="I58" s="588">
        <v>130</v>
      </c>
      <c r="J58" s="588">
        <v>130</v>
      </c>
      <c r="K58" s="588">
        <v>130</v>
      </c>
      <c r="L58" s="588">
        <v>130</v>
      </c>
      <c r="M58" s="588">
        <v>130</v>
      </c>
      <c r="N58" s="588">
        <v>130</v>
      </c>
      <c r="O58" s="588">
        <v>130</v>
      </c>
    </row>
    <row r="59" spans="1:27" ht="33" customHeight="1" x14ac:dyDescent="0.2">
      <c r="A59" s="787"/>
      <c r="B59" s="782"/>
      <c r="C59" s="144" t="s">
        <v>140</v>
      </c>
      <c r="D59" s="588">
        <v>100</v>
      </c>
      <c r="E59" s="588">
        <v>130</v>
      </c>
      <c r="F59" s="588">
        <v>130</v>
      </c>
      <c r="G59" s="588">
        <v>130</v>
      </c>
      <c r="H59" s="588">
        <v>130</v>
      </c>
      <c r="I59" s="588">
        <v>130</v>
      </c>
      <c r="J59" s="588">
        <v>130</v>
      </c>
      <c r="K59" s="588">
        <v>130</v>
      </c>
      <c r="L59" s="588">
        <v>130</v>
      </c>
      <c r="M59" s="588">
        <v>130</v>
      </c>
      <c r="N59" s="588">
        <v>130</v>
      </c>
      <c r="O59" s="588">
        <v>130</v>
      </c>
    </row>
    <row r="60" spans="1:27" ht="45.75" customHeight="1" x14ac:dyDescent="0.2">
      <c r="A60" s="787"/>
      <c r="B60" s="782"/>
      <c r="C60" s="144" t="s">
        <v>119</v>
      </c>
      <c r="D60" s="588">
        <v>100</v>
      </c>
      <c r="E60" s="588">
        <v>130</v>
      </c>
      <c r="F60" s="588">
        <v>130</v>
      </c>
      <c r="G60" s="588">
        <v>130</v>
      </c>
      <c r="H60" s="588">
        <v>130</v>
      </c>
      <c r="I60" s="588">
        <v>130</v>
      </c>
      <c r="J60" s="588">
        <v>130</v>
      </c>
      <c r="K60" s="588">
        <v>130</v>
      </c>
      <c r="L60" s="588">
        <v>130</v>
      </c>
      <c r="M60" s="588">
        <v>130</v>
      </c>
      <c r="N60" s="588">
        <v>130</v>
      </c>
      <c r="O60" s="588">
        <v>130</v>
      </c>
    </row>
    <row r="61" spans="1:27" ht="48" customHeight="1" x14ac:dyDescent="0.2">
      <c r="A61" s="37" t="s">
        <v>141</v>
      </c>
      <c r="B61" s="144" t="s">
        <v>142</v>
      </c>
      <c r="C61" s="144" t="s">
        <v>142</v>
      </c>
      <c r="D61" s="588">
        <v>100</v>
      </c>
      <c r="E61" s="588">
        <v>130</v>
      </c>
      <c r="F61" s="588">
        <v>130</v>
      </c>
      <c r="G61" s="588">
        <v>130</v>
      </c>
      <c r="H61" s="588">
        <v>130</v>
      </c>
      <c r="I61" s="588">
        <v>130</v>
      </c>
      <c r="J61" s="588">
        <v>130</v>
      </c>
      <c r="K61" s="588">
        <v>130</v>
      </c>
      <c r="L61" s="588">
        <v>130</v>
      </c>
      <c r="M61" s="588">
        <v>130</v>
      </c>
      <c r="N61" s="588">
        <v>130</v>
      </c>
      <c r="O61" s="588">
        <v>130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45.75" customHeight="1" x14ac:dyDescent="0.2">
      <c r="A62" s="37" t="s">
        <v>143</v>
      </c>
      <c r="B62" s="144" t="s">
        <v>144</v>
      </c>
      <c r="C62" s="144" t="s">
        <v>144</v>
      </c>
      <c r="D62" s="588">
        <v>150</v>
      </c>
      <c r="E62" s="588">
        <v>170</v>
      </c>
      <c r="F62" s="588">
        <v>170</v>
      </c>
      <c r="G62" s="588">
        <v>170</v>
      </c>
      <c r="H62" s="588">
        <v>170</v>
      </c>
      <c r="I62" s="588">
        <v>170</v>
      </c>
      <c r="J62" s="588">
        <v>170</v>
      </c>
      <c r="K62" s="588">
        <v>170</v>
      </c>
      <c r="L62" s="588">
        <v>170</v>
      </c>
      <c r="M62" s="588">
        <v>170</v>
      </c>
      <c r="N62" s="588">
        <v>170</v>
      </c>
      <c r="O62" s="588">
        <v>170</v>
      </c>
      <c r="P62" s="13"/>
      <c r="Q62" s="13"/>
      <c r="R62" s="13"/>
      <c r="S62" s="13"/>
      <c r="T62" s="13"/>
      <c r="U62" s="13"/>
      <c r="V62" s="13"/>
    </row>
    <row r="63" spans="1:27" ht="45.75" customHeight="1" x14ac:dyDescent="0.2">
      <c r="A63" s="1192" t="s">
        <v>772</v>
      </c>
      <c r="B63" s="1195" t="s">
        <v>771</v>
      </c>
      <c r="C63" s="144" t="s">
        <v>770</v>
      </c>
      <c r="D63" s="588">
        <v>50</v>
      </c>
      <c r="E63" s="588">
        <v>50</v>
      </c>
      <c r="F63" s="588">
        <v>50</v>
      </c>
      <c r="G63" s="588">
        <v>50</v>
      </c>
      <c r="H63" s="588">
        <v>50</v>
      </c>
      <c r="I63" s="588">
        <v>50</v>
      </c>
      <c r="J63" s="588">
        <v>50</v>
      </c>
      <c r="K63" s="588">
        <v>50</v>
      </c>
      <c r="L63" s="588">
        <v>50</v>
      </c>
      <c r="M63" s="588">
        <v>50</v>
      </c>
      <c r="N63" s="588">
        <v>50</v>
      </c>
      <c r="O63" s="588">
        <v>50</v>
      </c>
    </row>
    <row r="64" spans="1:27" ht="45.75" customHeight="1" x14ac:dyDescent="0.2">
      <c r="A64" s="1193"/>
      <c r="B64" s="1196"/>
      <c r="C64" s="426" t="s">
        <v>769</v>
      </c>
      <c r="D64" s="588">
        <v>50</v>
      </c>
      <c r="E64" s="588">
        <v>50</v>
      </c>
      <c r="F64" s="588">
        <v>50</v>
      </c>
      <c r="G64" s="588">
        <v>50</v>
      </c>
      <c r="H64" s="588">
        <v>50</v>
      </c>
      <c r="I64" s="588">
        <v>50</v>
      </c>
      <c r="J64" s="588">
        <v>50</v>
      </c>
      <c r="K64" s="588">
        <v>50</v>
      </c>
      <c r="L64" s="588">
        <v>50</v>
      </c>
      <c r="M64" s="588">
        <v>50</v>
      </c>
      <c r="N64" s="588">
        <v>50</v>
      </c>
      <c r="O64" s="588">
        <v>50</v>
      </c>
    </row>
    <row r="65" spans="1:27" ht="55.5" customHeight="1" x14ac:dyDescent="0.25">
      <c r="A65" s="1194"/>
      <c r="B65" s="1197"/>
      <c r="C65" s="425" t="s">
        <v>768</v>
      </c>
      <c r="D65" s="588">
        <v>50</v>
      </c>
      <c r="E65" s="588">
        <v>50</v>
      </c>
      <c r="F65" s="588">
        <v>50</v>
      </c>
      <c r="G65" s="588">
        <v>50</v>
      </c>
      <c r="H65" s="588">
        <v>50</v>
      </c>
      <c r="I65" s="588">
        <v>50</v>
      </c>
      <c r="J65" s="588">
        <v>50</v>
      </c>
      <c r="K65" s="588">
        <v>50</v>
      </c>
      <c r="L65" s="588">
        <v>50</v>
      </c>
      <c r="M65" s="588">
        <v>50</v>
      </c>
      <c r="N65" s="588">
        <v>50</v>
      </c>
      <c r="O65" s="588">
        <v>50</v>
      </c>
    </row>
    <row r="66" spans="1:27" ht="17.25" customHeight="1" x14ac:dyDescent="0.2">
      <c r="A66" s="1204" t="s">
        <v>712</v>
      </c>
      <c r="B66" s="1195" t="s">
        <v>711</v>
      </c>
      <c r="C66" s="144" t="s">
        <v>710</v>
      </c>
      <c r="D66" s="588">
        <f>'[1]СПО Профессия'!D67+'[1]СПО Профессия'!D139</f>
        <v>25</v>
      </c>
      <c r="E66" s="588">
        <f>'[1]СПО Профессия'!E67+'[1]СПО Профессия'!E139</f>
        <v>25</v>
      </c>
      <c r="F66" s="588">
        <f>'[1]СПО Профессия'!F67+'[1]СПО Профессия'!F139</f>
        <v>25</v>
      </c>
      <c r="G66" s="588">
        <f>'[1]СПО Профессия'!G67+'[1]СПО Профессия'!G139</f>
        <v>25</v>
      </c>
      <c r="H66" s="588">
        <f>'[1]СПО Профессия'!H67+'[1]СПО Профессия'!H139</f>
        <v>25</v>
      </c>
      <c r="I66" s="588">
        <f>'[1]СПО Профессия'!I67+'[1]СПО Профессия'!I139</f>
        <v>25</v>
      </c>
      <c r="J66" s="588">
        <f>'[1]СПО Профессия'!J67+'[1]СПО Профессия'!J139</f>
        <v>25</v>
      </c>
      <c r="K66" s="588">
        <f>'[1]СПО Профессия'!K67+'[1]СПО Профессия'!K139</f>
        <v>25</v>
      </c>
      <c r="L66" s="588">
        <f>'[1]СПО Профессия'!L67+'[1]СПО Профессия'!L139</f>
        <v>25</v>
      </c>
      <c r="M66" s="588">
        <f>'[1]СПО Профессия'!M67+'[1]СПО Профессия'!M139</f>
        <v>25</v>
      </c>
      <c r="N66" s="588">
        <f>'[1]СПО Профессия'!N67+'[1]СПО Профессия'!N139</f>
        <v>25</v>
      </c>
      <c r="O66" s="588">
        <f>'[1]СПО Профессия'!O67+'[1]СПО Профессия'!O139</f>
        <v>25</v>
      </c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48" customHeight="1" x14ac:dyDescent="0.2">
      <c r="A67" s="1205"/>
      <c r="B67" s="1196"/>
      <c r="C67" s="144" t="s">
        <v>767</v>
      </c>
      <c r="D67" s="588">
        <v>25</v>
      </c>
      <c r="E67" s="588">
        <v>25</v>
      </c>
      <c r="F67" s="588">
        <v>25</v>
      </c>
      <c r="G67" s="588">
        <v>25</v>
      </c>
      <c r="H67" s="588">
        <v>25</v>
      </c>
      <c r="I67" s="588">
        <v>25</v>
      </c>
      <c r="J67" s="588">
        <v>25</v>
      </c>
      <c r="K67" s="588">
        <v>25</v>
      </c>
      <c r="L67" s="588">
        <v>25</v>
      </c>
      <c r="M67" s="588">
        <v>25</v>
      </c>
      <c r="N67" s="588">
        <v>25</v>
      </c>
      <c r="O67" s="588">
        <v>25</v>
      </c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6.5" customHeight="1" x14ac:dyDescent="0.2">
      <c r="A68" s="1205"/>
      <c r="B68" s="1196"/>
      <c r="C68" s="144" t="s">
        <v>766</v>
      </c>
      <c r="D68" s="588">
        <v>25</v>
      </c>
      <c r="E68" s="588">
        <v>25</v>
      </c>
      <c r="F68" s="588">
        <v>25</v>
      </c>
      <c r="G68" s="588">
        <v>25</v>
      </c>
      <c r="H68" s="588">
        <v>25</v>
      </c>
      <c r="I68" s="588">
        <v>25</v>
      </c>
      <c r="J68" s="588">
        <v>25</v>
      </c>
      <c r="K68" s="588">
        <v>25</v>
      </c>
      <c r="L68" s="588">
        <v>25</v>
      </c>
      <c r="M68" s="588">
        <v>25</v>
      </c>
      <c r="N68" s="588">
        <v>25</v>
      </c>
      <c r="O68" s="588">
        <v>25</v>
      </c>
    </row>
    <row r="69" spans="1:27" ht="42.75" customHeight="1" x14ac:dyDescent="0.2">
      <c r="A69" s="1206"/>
      <c r="B69" s="1197"/>
      <c r="C69" s="144" t="s">
        <v>765</v>
      </c>
      <c r="D69" s="588">
        <v>25</v>
      </c>
      <c r="E69" s="588">
        <v>25</v>
      </c>
      <c r="F69" s="588">
        <v>25</v>
      </c>
      <c r="G69" s="588">
        <v>25</v>
      </c>
      <c r="H69" s="588">
        <v>25</v>
      </c>
      <c r="I69" s="588">
        <v>25</v>
      </c>
      <c r="J69" s="588">
        <v>25</v>
      </c>
      <c r="K69" s="588">
        <v>25</v>
      </c>
      <c r="L69" s="588">
        <v>25</v>
      </c>
      <c r="M69" s="588">
        <v>25</v>
      </c>
      <c r="N69" s="588">
        <v>25</v>
      </c>
      <c r="O69" s="588">
        <v>25</v>
      </c>
    </row>
    <row r="70" spans="1:27" ht="15" customHeight="1" x14ac:dyDescent="0.2">
      <c r="A70" s="1198" t="s">
        <v>145</v>
      </c>
      <c r="B70" s="936" t="s">
        <v>146</v>
      </c>
      <c r="C70" s="144" t="s">
        <v>87</v>
      </c>
      <c r="D70" s="588">
        <v>150</v>
      </c>
      <c r="E70" s="588">
        <v>150</v>
      </c>
      <c r="F70" s="588">
        <v>150</v>
      </c>
      <c r="G70" s="588">
        <v>150</v>
      </c>
      <c r="H70" s="588">
        <v>150</v>
      </c>
      <c r="I70" s="588">
        <v>150</v>
      </c>
      <c r="J70" s="588">
        <v>150</v>
      </c>
      <c r="K70" s="588">
        <v>150</v>
      </c>
      <c r="L70" s="588">
        <v>150</v>
      </c>
      <c r="M70" s="588">
        <v>150</v>
      </c>
      <c r="N70" s="588">
        <v>150</v>
      </c>
      <c r="O70" s="588">
        <v>150</v>
      </c>
    </row>
    <row r="71" spans="1:27" ht="15" customHeight="1" x14ac:dyDescent="0.2">
      <c r="A71" s="1199"/>
      <c r="B71" s="1020"/>
      <c r="C71" s="144" t="s">
        <v>88</v>
      </c>
      <c r="D71" s="570">
        <v>50</v>
      </c>
      <c r="E71" s="570">
        <v>50</v>
      </c>
      <c r="F71" s="570">
        <v>50</v>
      </c>
      <c r="G71" s="570">
        <v>50</v>
      </c>
      <c r="H71" s="570">
        <v>50</v>
      </c>
      <c r="I71" s="570">
        <v>50</v>
      </c>
      <c r="J71" s="570">
        <v>50</v>
      </c>
      <c r="K71" s="570">
        <v>50</v>
      </c>
      <c r="L71" s="570">
        <v>50</v>
      </c>
      <c r="M71" s="570">
        <v>50</v>
      </c>
      <c r="N71" s="570">
        <v>50</v>
      </c>
      <c r="O71" s="570">
        <v>50</v>
      </c>
    </row>
    <row r="72" spans="1:27" ht="20.25" customHeight="1" x14ac:dyDescent="0.2">
      <c r="A72" s="1199"/>
      <c r="B72" s="1020"/>
      <c r="C72" s="144" t="s">
        <v>89</v>
      </c>
      <c r="D72" s="570">
        <v>50</v>
      </c>
      <c r="E72" s="570">
        <v>50</v>
      </c>
      <c r="F72" s="570">
        <v>50</v>
      </c>
      <c r="G72" s="570">
        <v>50</v>
      </c>
      <c r="H72" s="570">
        <v>50</v>
      </c>
      <c r="I72" s="570">
        <v>50</v>
      </c>
      <c r="J72" s="570">
        <v>50</v>
      </c>
      <c r="K72" s="570">
        <v>50</v>
      </c>
      <c r="L72" s="570">
        <v>50</v>
      </c>
      <c r="M72" s="570">
        <v>50</v>
      </c>
      <c r="N72" s="570">
        <v>50</v>
      </c>
      <c r="O72" s="570">
        <v>50</v>
      </c>
    </row>
    <row r="73" spans="1:27" ht="18.75" customHeight="1" x14ac:dyDescent="0.2">
      <c r="A73" s="1200"/>
      <c r="B73" s="937"/>
      <c r="C73" s="144" t="s">
        <v>90</v>
      </c>
      <c r="D73" s="570">
        <v>50</v>
      </c>
      <c r="E73" s="570">
        <v>50</v>
      </c>
      <c r="F73" s="570">
        <v>50</v>
      </c>
      <c r="G73" s="570">
        <v>50</v>
      </c>
      <c r="H73" s="570">
        <v>50</v>
      </c>
      <c r="I73" s="570">
        <v>50</v>
      </c>
      <c r="J73" s="570">
        <v>50</v>
      </c>
      <c r="K73" s="570">
        <v>50</v>
      </c>
      <c r="L73" s="570">
        <v>50</v>
      </c>
      <c r="M73" s="570">
        <v>50</v>
      </c>
      <c r="N73" s="570">
        <v>50</v>
      </c>
      <c r="O73" s="570">
        <v>50</v>
      </c>
    </row>
    <row r="74" spans="1:27" ht="19.5" customHeight="1" x14ac:dyDescent="0.2">
      <c r="A74" s="1057" t="s">
        <v>147</v>
      </c>
      <c r="B74" s="782" t="s">
        <v>148</v>
      </c>
      <c r="C74" s="144" t="s">
        <v>93</v>
      </c>
      <c r="D74" s="570">
        <v>200</v>
      </c>
      <c r="E74" s="570">
        <v>230</v>
      </c>
      <c r="F74" s="570">
        <v>230</v>
      </c>
      <c r="G74" s="570">
        <v>230</v>
      </c>
      <c r="H74" s="570">
        <v>230</v>
      </c>
      <c r="I74" s="570">
        <v>230</v>
      </c>
      <c r="J74" s="570">
        <v>230</v>
      </c>
      <c r="K74" s="570">
        <v>230</v>
      </c>
      <c r="L74" s="570">
        <v>230</v>
      </c>
      <c r="M74" s="570">
        <v>230</v>
      </c>
      <c r="N74" s="570">
        <v>230</v>
      </c>
      <c r="O74" s="570">
        <v>230</v>
      </c>
    </row>
    <row r="75" spans="1:27" ht="33" customHeight="1" x14ac:dyDescent="0.2">
      <c r="A75" s="1057"/>
      <c r="B75" s="782"/>
      <c r="C75" s="144" t="s">
        <v>97</v>
      </c>
      <c r="D75" s="570">
        <v>150</v>
      </c>
      <c r="E75" s="570">
        <v>150</v>
      </c>
      <c r="F75" s="570">
        <v>150</v>
      </c>
      <c r="G75" s="570">
        <v>150</v>
      </c>
      <c r="H75" s="570">
        <v>150</v>
      </c>
      <c r="I75" s="570">
        <v>150</v>
      </c>
      <c r="J75" s="570">
        <v>150</v>
      </c>
      <c r="K75" s="570">
        <v>150</v>
      </c>
      <c r="L75" s="570">
        <v>150</v>
      </c>
      <c r="M75" s="570">
        <v>150</v>
      </c>
      <c r="N75" s="570">
        <v>150</v>
      </c>
      <c r="O75" s="570">
        <v>150</v>
      </c>
    </row>
    <row r="76" spans="1:27" ht="17.25" customHeight="1" x14ac:dyDescent="0.2">
      <c r="A76" s="1057"/>
      <c r="B76" s="782"/>
      <c r="C76" s="144" t="s">
        <v>94</v>
      </c>
      <c r="D76" s="179">
        <v>200</v>
      </c>
      <c r="E76" s="179">
        <v>230</v>
      </c>
      <c r="F76" s="179">
        <v>230</v>
      </c>
      <c r="G76" s="179">
        <v>230</v>
      </c>
      <c r="H76" s="179">
        <v>230</v>
      </c>
      <c r="I76" s="179">
        <v>230</v>
      </c>
      <c r="J76" s="179">
        <v>230</v>
      </c>
      <c r="K76" s="179">
        <v>230</v>
      </c>
      <c r="L76" s="179">
        <v>230</v>
      </c>
      <c r="M76" s="179">
        <v>230</v>
      </c>
      <c r="N76" s="179">
        <v>230</v>
      </c>
      <c r="O76" s="179">
        <v>230</v>
      </c>
    </row>
    <row r="77" spans="1:27" ht="18" customHeight="1" x14ac:dyDescent="0.2">
      <c r="A77" s="1057"/>
      <c r="B77" s="782"/>
      <c r="C77" s="144" t="s">
        <v>108</v>
      </c>
      <c r="D77" s="179">
        <v>200</v>
      </c>
      <c r="E77" s="179">
        <v>230</v>
      </c>
      <c r="F77" s="179">
        <v>230</v>
      </c>
      <c r="G77" s="179">
        <v>230</v>
      </c>
      <c r="H77" s="179">
        <v>230</v>
      </c>
      <c r="I77" s="179">
        <v>230</v>
      </c>
      <c r="J77" s="179">
        <v>230</v>
      </c>
      <c r="K77" s="179">
        <v>230</v>
      </c>
      <c r="L77" s="179">
        <v>230</v>
      </c>
      <c r="M77" s="179">
        <v>230</v>
      </c>
      <c r="N77" s="179">
        <v>230</v>
      </c>
      <c r="O77" s="179">
        <v>230</v>
      </c>
    </row>
    <row r="78" spans="1:27" ht="19.5" customHeight="1" x14ac:dyDescent="0.2">
      <c r="A78" s="1057"/>
      <c r="B78" s="782"/>
      <c r="C78" s="144" t="s">
        <v>96</v>
      </c>
      <c r="D78" s="570">
        <v>250</v>
      </c>
      <c r="E78" s="570">
        <v>270</v>
      </c>
      <c r="F78" s="570">
        <v>270</v>
      </c>
      <c r="G78" s="570">
        <v>270</v>
      </c>
      <c r="H78" s="570">
        <v>270</v>
      </c>
      <c r="I78" s="570">
        <v>270</v>
      </c>
      <c r="J78" s="570">
        <v>270</v>
      </c>
      <c r="K78" s="570">
        <v>270</v>
      </c>
      <c r="L78" s="570">
        <v>270</v>
      </c>
      <c r="M78" s="570">
        <v>270</v>
      </c>
      <c r="N78" s="570">
        <v>270</v>
      </c>
      <c r="O78" s="570">
        <v>270</v>
      </c>
    </row>
    <row r="79" spans="1:27" ht="19.5" customHeight="1" x14ac:dyDescent="0.2">
      <c r="A79" s="787" t="s">
        <v>149</v>
      </c>
      <c r="B79" s="782" t="s">
        <v>764</v>
      </c>
      <c r="C79" s="332" t="s">
        <v>151</v>
      </c>
      <c r="D79" s="179">
        <v>100</v>
      </c>
      <c r="E79" s="179">
        <v>130</v>
      </c>
      <c r="F79" s="179">
        <v>130</v>
      </c>
      <c r="G79" s="179">
        <v>130</v>
      </c>
      <c r="H79" s="179">
        <v>130</v>
      </c>
      <c r="I79" s="179">
        <v>130</v>
      </c>
      <c r="J79" s="179">
        <v>130</v>
      </c>
      <c r="K79" s="179">
        <v>130</v>
      </c>
      <c r="L79" s="179">
        <v>130</v>
      </c>
      <c r="M79" s="179">
        <v>130</v>
      </c>
      <c r="N79" s="179">
        <v>130</v>
      </c>
      <c r="O79" s="179">
        <v>130</v>
      </c>
    </row>
    <row r="80" spans="1:27" ht="57.75" customHeight="1" x14ac:dyDescent="0.2">
      <c r="A80" s="1191"/>
      <c r="B80" s="1191"/>
      <c r="C80" s="424" t="s">
        <v>119</v>
      </c>
      <c r="D80" s="184">
        <v>100</v>
      </c>
      <c r="E80" s="184">
        <v>100</v>
      </c>
      <c r="F80" s="184">
        <v>100</v>
      </c>
      <c r="G80" s="184">
        <v>100</v>
      </c>
      <c r="H80" s="184">
        <v>100</v>
      </c>
      <c r="I80" s="184">
        <v>100</v>
      </c>
      <c r="J80" s="184">
        <v>100</v>
      </c>
      <c r="K80" s="184">
        <v>100</v>
      </c>
      <c r="L80" s="184">
        <v>100</v>
      </c>
      <c r="M80" s="184">
        <v>100</v>
      </c>
      <c r="N80" s="184">
        <v>100</v>
      </c>
      <c r="O80" s="184">
        <v>100</v>
      </c>
    </row>
    <row r="81" spans="1:27" s="93" customFormat="1" ht="15" x14ac:dyDescent="0.2">
      <c r="A81" s="1201" t="s">
        <v>759</v>
      </c>
      <c r="B81" s="1202"/>
      <c r="C81" s="1203"/>
      <c r="D81" s="280">
        <f t="shared" ref="D81:O81" si="0">SUM(D11:D80)</f>
        <v>9350</v>
      </c>
      <c r="E81" s="280">
        <f t="shared" si="0"/>
        <v>9950</v>
      </c>
      <c r="F81" s="280">
        <f t="shared" si="0"/>
        <v>9950</v>
      </c>
      <c r="G81" s="280">
        <f t="shared" si="0"/>
        <v>9950</v>
      </c>
      <c r="H81" s="280">
        <f t="shared" si="0"/>
        <v>9950</v>
      </c>
      <c r="I81" s="280">
        <f t="shared" si="0"/>
        <v>9950</v>
      </c>
      <c r="J81" s="280">
        <f t="shared" si="0"/>
        <v>9950</v>
      </c>
      <c r="K81" s="280">
        <f t="shared" si="0"/>
        <v>9950</v>
      </c>
      <c r="L81" s="280">
        <f t="shared" si="0"/>
        <v>9950</v>
      </c>
      <c r="M81" s="280">
        <f t="shared" si="0"/>
        <v>9950</v>
      </c>
      <c r="N81" s="280">
        <f t="shared" si="0"/>
        <v>9950</v>
      </c>
      <c r="O81" s="280">
        <f t="shared" si="0"/>
        <v>9950</v>
      </c>
      <c r="P81" s="1"/>
      <c r="Q81" s="1"/>
      <c r="R81" s="1"/>
      <c r="S81" s="1"/>
      <c r="T81" s="1"/>
      <c r="U81" s="1"/>
      <c r="V81" s="1"/>
      <c r="W81" s="1"/>
      <c r="X81" s="1"/>
      <c r="Y81" s="1"/>
    </row>
    <row r="83" spans="1:27" s="2" customFormat="1" ht="27.75" customHeight="1" x14ac:dyDescent="0.2">
      <c r="A83" s="1211" t="s">
        <v>273</v>
      </c>
      <c r="B83" s="1212"/>
      <c r="C83" s="1212"/>
      <c r="D83" s="1213"/>
      <c r="E83" s="1213"/>
      <c r="F83" s="1213"/>
      <c r="G83" s="1213"/>
      <c r="H83" s="1213"/>
      <c r="I83" s="1213"/>
      <c r="J83" s="1213"/>
      <c r="K83" s="1213"/>
      <c r="L83" s="1213"/>
      <c r="M83" s="1213"/>
      <c r="N83" s="1213"/>
      <c r="O83" s="1214"/>
    </row>
    <row r="84" spans="1:27" ht="21.75" customHeight="1" x14ac:dyDescent="0.2">
      <c r="A84" s="1207" t="s">
        <v>7</v>
      </c>
      <c r="B84" s="1208"/>
      <c r="C84" s="1208"/>
      <c r="D84" s="1209"/>
      <c r="E84" s="1209"/>
      <c r="F84" s="1209"/>
      <c r="G84" s="1209"/>
      <c r="H84" s="1209"/>
      <c r="I84" s="1209"/>
      <c r="J84" s="1209"/>
      <c r="K84" s="1209"/>
      <c r="L84" s="1209"/>
      <c r="M84" s="1209"/>
      <c r="N84" s="1209"/>
      <c r="O84" s="1210"/>
    </row>
    <row r="85" spans="1:27" ht="15" customHeight="1" x14ac:dyDescent="0.2">
      <c r="A85" s="151" t="s">
        <v>20</v>
      </c>
      <c r="B85" s="940" t="s">
        <v>21</v>
      </c>
      <c r="C85" s="942"/>
      <c r="D85" s="108"/>
      <c r="E85" s="109"/>
      <c r="F85" s="108"/>
      <c r="G85" s="108"/>
      <c r="H85" s="108"/>
      <c r="I85" s="108"/>
      <c r="J85" s="108"/>
      <c r="K85" s="108"/>
      <c r="L85" s="108"/>
      <c r="M85" s="108"/>
      <c r="N85" s="111"/>
      <c r="O85" s="111"/>
    </row>
    <row r="86" spans="1:27" ht="45" x14ac:dyDescent="0.2">
      <c r="A86" s="147" t="s">
        <v>274</v>
      </c>
      <c r="B86" s="144" t="s">
        <v>275</v>
      </c>
      <c r="C86" s="144" t="s">
        <v>276</v>
      </c>
      <c r="D86" s="634">
        <v>200</v>
      </c>
      <c r="E86" s="634">
        <v>200</v>
      </c>
      <c r="F86" s="634">
        <v>200</v>
      </c>
      <c r="G86" s="634">
        <v>200</v>
      </c>
      <c r="H86" s="634">
        <v>200</v>
      </c>
      <c r="I86" s="634">
        <v>200</v>
      </c>
      <c r="J86" s="634">
        <v>200</v>
      </c>
      <c r="K86" s="634">
        <v>200</v>
      </c>
      <c r="L86" s="634">
        <v>200</v>
      </c>
      <c r="M86" s="634">
        <v>200</v>
      </c>
      <c r="N86" s="634">
        <v>200</v>
      </c>
      <c r="O86" s="634">
        <v>200</v>
      </c>
    </row>
    <row r="87" spans="1:27" ht="48" customHeight="1" x14ac:dyDescent="0.2">
      <c r="A87" s="147" t="s">
        <v>277</v>
      </c>
      <c r="B87" s="146" t="s">
        <v>278</v>
      </c>
      <c r="C87" s="144" t="s">
        <v>276</v>
      </c>
      <c r="D87" s="634">
        <v>100</v>
      </c>
      <c r="E87" s="634">
        <v>130</v>
      </c>
      <c r="F87" s="634">
        <v>130</v>
      </c>
      <c r="G87" s="634">
        <v>130</v>
      </c>
      <c r="H87" s="634">
        <v>130</v>
      </c>
      <c r="I87" s="634">
        <v>130</v>
      </c>
      <c r="J87" s="634">
        <v>130</v>
      </c>
      <c r="K87" s="634">
        <v>130</v>
      </c>
      <c r="L87" s="634">
        <v>130</v>
      </c>
      <c r="M87" s="634">
        <v>130</v>
      </c>
      <c r="N87" s="634">
        <v>130</v>
      </c>
      <c r="O87" s="634">
        <v>130</v>
      </c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</row>
    <row r="88" spans="1:27" ht="60" x14ac:dyDescent="0.2">
      <c r="A88" s="147" t="s">
        <v>279</v>
      </c>
      <c r="B88" s="146" t="s">
        <v>280</v>
      </c>
      <c r="C88" s="144" t="s">
        <v>276</v>
      </c>
      <c r="D88" s="587">
        <v>100</v>
      </c>
      <c r="E88" s="587">
        <v>130</v>
      </c>
      <c r="F88" s="587">
        <v>130</v>
      </c>
      <c r="G88" s="587">
        <v>130</v>
      </c>
      <c r="H88" s="587">
        <v>130</v>
      </c>
      <c r="I88" s="587">
        <v>130</v>
      </c>
      <c r="J88" s="587">
        <v>130</v>
      </c>
      <c r="K88" s="587">
        <v>130</v>
      </c>
      <c r="L88" s="587">
        <v>130</v>
      </c>
      <c r="M88" s="587">
        <v>130</v>
      </c>
      <c r="N88" s="587">
        <v>130</v>
      </c>
      <c r="O88" s="587">
        <v>130</v>
      </c>
    </row>
    <row r="89" spans="1:27" ht="34.5" customHeight="1" x14ac:dyDescent="0.2">
      <c r="A89" s="147" t="s">
        <v>281</v>
      </c>
      <c r="B89" s="146" t="s">
        <v>282</v>
      </c>
      <c r="C89" s="144" t="s">
        <v>276</v>
      </c>
      <c r="D89" s="587">
        <v>150</v>
      </c>
      <c r="E89" s="587">
        <v>170</v>
      </c>
      <c r="F89" s="587">
        <v>170</v>
      </c>
      <c r="G89" s="587">
        <v>170</v>
      </c>
      <c r="H89" s="587">
        <v>170</v>
      </c>
      <c r="I89" s="587">
        <v>170</v>
      </c>
      <c r="J89" s="587">
        <v>170</v>
      </c>
      <c r="K89" s="587">
        <v>170</v>
      </c>
      <c r="L89" s="587">
        <v>170</v>
      </c>
      <c r="M89" s="587">
        <v>170</v>
      </c>
      <c r="N89" s="587">
        <v>170</v>
      </c>
      <c r="O89" s="587">
        <v>170</v>
      </c>
    </row>
    <row r="90" spans="1:27" s="571" customFormat="1" ht="60" x14ac:dyDescent="0.2">
      <c r="A90" s="579" t="s">
        <v>283</v>
      </c>
      <c r="B90" s="572" t="s">
        <v>284</v>
      </c>
      <c r="C90" s="572" t="s">
        <v>276</v>
      </c>
      <c r="D90" s="634">
        <v>100</v>
      </c>
      <c r="E90" s="634">
        <v>130</v>
      </c>
      <c r="F90" s="634">
        <v>130</v>
      </c>
      <c r="G90" s="634">
        <v>130</v>
      </c>
      <c r="H90" s="634">
        <v>130</v>
      </c>
      <c r="I90" s="634">
        <v>130</v>
      </c>
      <c r="J90" s="634">
        <v>130</v>
      </c>
      <c r="K90" s="634">
        <v>130</v>
      </c>
      <c r="L90" s="634">
        <v>130</v>
      </c>
      <c r="M90" s="634">
        <v>130</v>
      </c>
      <c r="N90" s="634">
        <v>130</v>
      </c>
      <c r="O90" s="634">
        <v>130</v>
      </c>
    </row>
    <row r="91" spans="1:27" ht="45" x14ac:dyDescent="0.2">
      <c r="A91" s="147" t="s">
        <v>285</v>
      </c>
      <c r="B91" s="146" t="s">
        <v>286</v>
      </c>
      <c r="C91" s="144" t="s">
        <v>276</v>
      </c>
      <c r="D91" s="587">
        <v>50</v>
      </c>
      <c r="E91" s="587">
        <v>70</v>
      </c>
      <c r="F91" s="587">
        <v>70</v>
      </c>
      <c r="G91" s="587">
        <v>70</v>
      </c>
      <c r="H91" s="587">
        <v>70</v>
      </c>
      <c r="I91" s="587">
        <v>70</v>
      </c>
      <c r="J91" s="587">
        <v>70</v>
      </c>
      <c r="K91" s="587">
        <v>70</v>
      </c>
      <c r="L91" s="587">
        <v>70</v>
      </c>
      <c r="M91" s="587">
        <v>70</v>
      </c>
      <c r="N91" s="587">
        <v>70</v>
      </c>
      <c r="O91" s="587">
        <v>70</v>
      </c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90" x14ac:dyDescent="0.2">
      <c r="A92" s="147" t="s">
        <v>287</v>
      </c>
      <c r="B92" s="144" t="s">
        <v>288</v>
      </c>
      <c r="C92" s="144" t="s">
        <v>276</v>
      </c>
      <c r="D92" s="587">
        <v>150</v>
      </c>
      <c r="E92" s="587">
        <v>150</v>
      </c>
      <c r="F92" s="587">
        <v>150</v>
      </c>
      <c r="G92" s="587">
        <v>150</v>
      </c>
      <c r="H92" s="587">
        <v>150</v>
      </c>
      <c r="I92" s="587">
        <v>150</v>
      </c>
      <c r="J92" s="587">
        <v>150</v>
      </c>
      <c r="K92" s="587">
        <v>150</v>
      </c>
      <c r="L92" s="587">
        <v>150</v>
      </c>
      <c r="M92" s="587">
        <v>150</v>
      </c>
      <c r="N92" s="587">
        <v>150</v>
      </c>
      <c r="O92" s="587">
        <v>150</v>
      </c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45" x14ac:dyDescent="0.2">
      <c r="A93" s="147" t="s">
        <v>289</v>
      </c>
      <c r="B93" s="146" t="s">
        <v>290</v>
      </c>
      <c r="C93" s="144" t="s">
        <v>276</v>
      </c>
      <c r="D93" s="587">
        <v>100</v>
      </c>
      <c r="E93" s="587">
        <v>130</v>
      </c>
      <c r="F93" s="587">
        <v>130</v>
      </c>
      <c r="G93" s="587">
        <v>130</v>
      </c>
      <c r="H93" s="587">
        <v>130</v>
      </c>
      <c r="I93" s="587">
        <v>130</v>
      </c>
      <c r="J93" s="587">
        <v>130</v>
      </c>
      <c r="K93" s="587">
        <v>130</v>
      </c>
      <c r="L93" s="587">
        <v>130</v>
      </c>
      <c r="M93" s="587">
        <v>130</v>
      </c>
      <c r="N93" s="587">
        <v>130</v>
      </c>
      <c r="O93" s="587">
        <v>130</v>
      </c>
    </row>
    <row r="94" spans="1:27" ht="75" x14ac:dyDescent="0.2">
      <c r="A94" s="147" t="s">
        <v>291</v>
      </c>
      <c r="B94" s="146" t="s">
        <v>292</v>
      </c>
      <c r="C94" s="144" t="s">
        <v>276</v>
      </c>
      <c r="D94" s="587">
        <v>100</v>
      </c>
      <c r="E94" s="587">
        <v>130</v>
      </c>
      <c r="F94" s="587">
        <v>130</v>
      </c>
      <c r="G94" s="587">
        <v>130</v>
      </c>
      <c r="H94" s="587">
        <v>130</v>
      </c>
      <c r="I94" s="587">
        <v>130</v>
      </c>
      <c r="J94" s="587">
        <v>130</v>
      </c>
      <c r="K94" s="587">
        <v>130</v>
      </c>
      <c r="L94" s="587">
        <v>130</v>
      </c>
      <c r="M94" s="587">
        <v>130</v>
      </c>
      <c r="N94" s="587">
        <v>130</v>
      </c>
      <c r="O94" s="587">
        <v>130</v>
      </c>
    </row>
    <row r="95" spans="1:27" ht="45" x14ac:dyDescent="0.2">
      <c r="A95" s="147" t="s">
        <v>293</v>
      </c>
      <c r="B95" s="146" t="s">
        <v>294</v>
      </c>
      <c r="C95" s="144" t="s">
        <v>276</v>
      </c>
      <c r="D95" s="587">
        <v>50</v>
      </c>
      <c r="E95" s="587">
        <v>70</v>
      </c>
      <c r="F95" s="587">
        <v>70</v>
      </c>
      <c r="G95" s="587">
        <v>70</v>
      </c>
      <c r="H95" s="587">
        <v>70</v>
      </c>
      <c r="I95" s="587">
        <v>70</v>
      </c>
      <c r="J95" s="587">
        <v>70</v>
      </c>
      <c r="K95" s="587">
        <v>70</v>
      </c>
      <c r="L95" s="587">
        <v>70</v>
      </c>
      <c r="M95" s="587">
        <v>70</v>
      </c>
      <c r="N95" s="587">
        <v>70</v>
      </c>
      <c r="O95" s="587">
        <v>70</v>
      </c>
    </row>
    <row r="96" spans="1:27" ht="90" x14ac:dyDescent="0.2">
      <c r="A96" s="147" t="s">
        <v>575</v>
      </c>
      <c r="B96" s="146" t="s">
        <v>574</v>
      </c>
      <c r="C96" s="144" t="s">
        <v>576</v>
      </c>
      <c r="D96" s="585">
        <v>150</v>
      </c>
      <c r="E96" s="585">
        <v>170</v>
      </c>
      <c r="F96" s="585">
        <v>170</v>
      </c>
      <c r="G96" s="585">
        <v>170</v>
      </c>
      <c r="H96" s="585">
        <v>170</v>
      </c>
      <c r="I96" s="585">
        <v>170</v>
      </c>
      <c r="J96" s="585">
        <v>170</v>
      </c>
      <c r="K96" s="585">
        <v>170</v>
      </c>
      <c r="L96" s="585">
        <v>170</v>
      </c>
      <c r="M96" s="585">
        <v>170</v>
      </c>
      <c r="N96" s="585">
        <v>170</v>
      </c>
      <c r="O96" s="585">
        <v>170</v>
      </c>
    </row>
    <row r="97" spans="1:15" ht="15" x14ac:dyDescent="0.2">
      <c r="A97" s="423" t="s">
        <v>763</v>
      </c>
      <c r="B97" s="26" t="s">
        <v>761</v>
      </c>
      <c r="C97" s="144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5" x14ac:dyDescent="0.2">
      <c r="A98" s="147" t="s">
        <v>762</v>
      </c>
      <c r="B98" s="146" t="s">
        <v>761</v>
      </c>
      <c r="C98" s="144" t="s">
        <v>760</v>
      </c>
      <c r="D98" s="12">
        <v>50</v>
      </c>
      <c r="E98" s="12">
        <v>70</v>
      </c>
      <c r="F98" s="12">
        <v>70</v>
      </c>
      <c r="G98" s="12">
        <v>70</v>
      </c>
      <c r="H98" s="12">
        <v>70</v>
      </c>
      <c r="I98" s="12">
        <v>70</v>
      </c>
      <c r="J98" s="12">
        <v>70</v>
      </c>
      <c r="K98" s="12">
        <v>70</v>
      </c>
      <c r="L98" s="12">
        <v>70</v>
      </c>
      <c r="M98" s="12">
        <v>70</v>
      </c>
      <c r="N98" s="12">
        <v>70</v>
      </c>
      <c r="O98" s="12">
        <v>70</v>
      </c>
    </row>
    <row r="99" spans="1:15" ht="15" x14ac:dyDescent="0.2">
      <c r="A99" s="147"/>
      <c r="B99" s="146"/>
      <c r="C99" s="151" t="s">
        <v>759</v>
      </c>
      <c r="D99" s="422">
        <f t="shared" ref="D99:O99" si="1">SUM(D86:D98)</f>
        <v>1300</v>
      </c>
      <c r="E99" s="422">
        <f t="shared" si="1"/>
        <v>1550</v>
      </c>
      <c r="F99" s="422">
        <f t="shared" si="1"/>
        <v>1550</v>
      </c>
      <c r="G99" s="422">
        <f t="shared" si="1"/>
        <v>1550</v>
      </c>
      <c r="H99" s="422">
        <f t="shared" si="1"/>
        <v>1550</v>
      </c>
      <c r="I99" s="422">
        <f t="shared" si="1"/>
        <v>1550</v>
      </c>
      <c r="J99" s="422">
        <f t="shared" si="1"/>
        <v>1550</v>
      </c>
      <c r="K99" s="422">
        <f t="shared" si="1"/>
        <v>1550</v>
      </c>
      <c r="L99" s="422">
        <f t="shared" si="1"/>
        <v>1550</v>
      </c>
      <c r="M99" s="422">
        <f t="shared" si="1"/>
        <v>1550</v>
      </c>
      <c r="N99" s="422">
        <f t="shared" si="1"/>
        <v>1550</v>
      </c>
      <c r="O99" s="422">
        <f t="shared" si="1"/>
        <v>1550</v>
      </c>
    </row>
    <row r="100" spans="1:15" ht="15" x14ac:dyDescent="0.2">
      <c r="A100" s="147"/>
      <c r="B100" s="146"/>
      <c r="C100" s="151" t="s">
        <v>758</v>
      </c>
      <c r="D100" s="422">
        <f t="shared" ref="D100:O100" si="2">D99+D81</f>
        <v>10650</v>
      </c>
      <c r="E100" s="422">
        <f t="shared" si="2"/>
        <v>11500</v>
      </c>
      <c r="F100" s="422">
        <f t="shared" si="2"/>
        <v>11500</v>
      </c>
      <c r="G100" s="422">
        <f t="shared" si="2"/>
        <v>11500</v>
      </c>
      <c r="H100" s="422">
        <f t="shared" si="2"/>
        <v>11500</v>
      </c>
      <c r="I100" s="422">
        <f t="shared" si="2"/>
        <v>11500</v>
      </c>
      <c r="J100" s="422">
        <f t="shared" si="2"/>
        <v>11500</v>
      </c>
      <c r="K100" s="422">
        <f t="shared" si="2"/>
        <v>11500</v>
      </c>
      <c r="L100" s="422">
        <f t="shared" si="2"/>
        <v>11500</v>
      </c>
      <c r="M100" s="422">
        <f t="shared" si="2"/>
        <v>11500</v>
      </c>
      <c r="N100" s="422">
        <f t="shared" si="2"/>
        <v>11500</v>
      </c>
      <c r="O100" s="422">
        <f t="shared" si="2"/>
        <v>11500</v>
      </c>
    </row>
  </sheetData>
  <mergeCells count="48">
    <mergeCell ref="M1:O1"/>
    <mergeCell ref="L2:O2"/>
    <mergeCell ref="A3:O3"/>
    <mergeCell ref="D4:O4"/>
    <mergeCell ref="A27:A32"/>
    <mergeCell ref="B27:B32"/>
    <mergeCell ref="B10:C10"/>
    <mergeCell ref="A11:A12"/>
    <mergeCell ref="B11:B12"/>
    <mergeCell ref="A13:A14"/>
    <mergeCell ref="A8:O8"/>
    <mergeCell ref="A7:O7"/>
    <mergeCell ref="A9:O9"/>
    <mergeCell ref="B17:B20"/>
    <mergeCell ref="A21:A26"/>
    <mergeCell ref="B21:B26"/>
    <mergeCell ref="B85:C85"/>
    <mergeCell ref="B13:B14"/>
    <mergeCell ref="A15:A16"/>
    <mergeCell ref="B15:B16"/>
    <mergeCell ref="A17:A20"/>
    <mergeCell ref="A70:A73"/>
    <mergeCell ref="B70:B73"/>
    <mergeCell ref="A74:A78"/>
    <mergeCell ref="B74:B78"/>
    <mergeCell ref="A81:C81"/>
    <mergeCell ref="A33:A38"/>
    <mergeCell ref="B33:B38"/>
    <mergeCell ref="A66:A69"/>
    <mergeCell ref="B66:B69"/>
    <mergeCell ref="A84:O84"/>
    <mergeCell ref="A83:O83"/>
    <mergeCell ref="B43:B46"/>
    <mergeCell ref="A47:A50"/>
    <mergeCell ref="A39:A42"/>
    <mergeCell ref="B39:B42"/>
    <mergeCell ref="A43:A46"/>
    <mergeCell ref="B79:B80"/>
    <mergeCell ref="A79:A80"/>
    <mergeCell ref="A63:A65"/>
    <mergeCell ref="B63:B65"/>
    <mergeCell ref="B47:B50"/>
    <mergeCell ref="A58:A60"/>
    <mergeCell ref="B58:B60"/>
    <mergeCell ref="A54:A56"/>
    <mergeCell ref="B54:B56"/>
    <mergeCell ref="A51:A53"/>
    <mergeCell ref="B51:B53"/>
  </mergeCells>
  <pageMargins left="0.23622047244094491" right="0.23622047244094491" top="0.74803149606299213" bottom="0.74803149606299213" header="0.31496062992125984" footer="0.31496062992125984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362"/>
  <sheetViews>
    <sheetView topLeftCell="A345" zoomScale="85" zoomScaleNormal="85" workbookViewId="0">
      <selection activeCell="D351" sqref="D351:O352"/>
    </sheetView>
  </sheetViews>
  <sheetFormatPr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"/>
    <col min="5" max="5" width="9.140625" style="15"/>
    <col min="6" max="15" width="9.140625" style="1"/>
    <col min="16" max="16" width="9.85546875" style="1" bestFit="1" customWidth="1"/>
    <col min="17" max="16384" width="9.140625" style="1"/>
  </cols>
  <sheetData>
    <row r="1" spans="1:15" ht="15" x14ac:dyDescent="0.2">
      <c r="A1" s="82"/>
      <c r="B1" s="82"/>
      <c r="C1" s="82"/>
      <c r="D1" s="82"/>
      <c r="E1" s="83"/>
      <c r="F1" s="82"/>
      <c r="G1" s="82"/>
      <c r="H1" s="82"/>
      <c r="I1" s="82"/>
      <c r="J1" s="40"/>
      <c r="K1" s="82"/>
      <c r="L1" s="82"/>
      <c r="M1" s="1058"/>
      <c r="N1" s="1058"/>
      <c r="O1" s="1058"/>
    </row>
    <row r="2" spans="1:15" ht="14.25" customHeight="1" x14ac:dyDescent="0.2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1060" t="s">
        <v>542</v>
      </c>
      <c r="M2" s="1060"/>
      <c r="N2" s="1060"/>
      <c r="O2" s="1060"/>
    </row>
    <row r="3" spans="1:15" ht="14.25" customHeight="1" x14ac:dyDescent="0.2">
      <c r="A3" s="1051" t="s">
        <v>667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15" ht="85.5" x14ac:dyDescent="0.2">
      <c r="A4" s="20" t="s">
        <v>2</v>
      </c>
      <c r="B4" s="21" t="s">
        <v>71</v>
      </c>
      <c r="C4" s="21" t="s">
        <v>0</v>
      </c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</row>
    <row r="5" spans="1:15" ht="14.2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1">
        <v>8</v>
      </c>
      <c r="I5" s="21">
        <v>9</v>
      </c>
      <c r="J5" s="21">
        <v>10</v>
      </c>
      <c r="K5" s="160">
        <v>11</v>
      </c>
      <c r="L5" s="21">
        <v>12</v>
      </c>
      <c r="M5" s="21">
        <v>13</v>
      </c>
      <c r="N5" s="21">
        <v>14</v>
      </c>
      <c r="O5" s="21">
        <v>15</v>
      </c>
    </row>
    <row r="6" spans="1:15" ht="14.25" x14ac:dyDescent="0.2">
      <c r="A6" s="21"/>
      <c r="B6" s="21"/>
      <c r="C6" s="21"/>
      <c r="D6" s="21">
        <v>2024</v>
      </c>
      <c r="E6" s="22">
        <v>2025</v>
      </c>
      <c r="F6" s="21">
        <v>2026</v>
      </c>
      <c r="G6" s="21">
        <v>2027</v>
      </c>
      <c r="H6" s="21">
        <v>2028</v>
      </c>
      <c r="I6" s="21">
        <v>2029</v>
      </c>
      <c r="J6" s="160">
        <v>2030</v>
      </c>
      <c r="K6" s="21">
        <v>2031</v>
      </c>
      <c r="L6" s="21">
        <v>2032</v>
      </c>
      <c r="M6" s="21">
        <v>2033</v>
      </c>
      <c r="N6" s="21">
        <v>2034</v>
      </c>
      <c r="O6" s="21">
        <v>2035</v>
      </c>
    </row>
    <row r="7" spans="1:15" ht="15" x14ac:dyDescent="0.2">
      <c r="A7" s="1053" t="s">
        <v>72</v>
      </c>
      <c r="B7" s="1054"/>
      <c r="C7" s="1054"/>
      <c r="D7" s="23"/>
      <c r="E7" s="23"/>
      <c r="F7" s="23"/>
      <c r="G7" s="23"/>
      <c r="H7" s="23"/>
      <c r="I7" s="23"/>
      <c r="J7" s="23"/>
      <c r="K7" s="23"/>
      <c r="L7" s="23"/>
      <c r="M7" s="73"/>
      <c r="N7" s="74"/>
      <c r="O7" s="75"/>
    </row>
    <row r="8" spans="1:15" ht="15" x14ac:dyDescent="0.2">
      <c r="A8" s="132" t="s">
        <v>73</v>
      </c>
      <c r="B8" s="133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73"/>
      <c r="N8" s="74"/>
      <c r="O8" s="75"/>
    </row>
    <row r="9" spans="1:15" ht="15" x14ac:dyDescent="0.2">
      <c r="A9" s="77" t="s">
        <v>7</v>
      </c>
      <c r="B9" s="24"/>
      <c r="C9" s="25"/>
      <c r="D9" s="26"/>
      <c r="E9" s="27"/>
      <c r="F9" s="26"/>
      <c r="G9" s="26"/>
      <c r="H9" s="26"/>
      <c r="I9" s="26"/>
      <c r="J9" s="26"/>
      <c r="K9" s="26"/>
      <c r="L9" s="26"/>
      <c r="M9" s="40"/>
      <c r="N9" s="40"/>
      <c r="O9" s="76"/>
    </row>
    <row r="10" spans="1:15" ht="15" x14ac:dyDescent="0.2">
      <c r="A10" s="146" t="s">
        <v>20</v>
      </c>
      <c r="B10" s="781" t="s">
        <v>21</v>
      </c>
      <c r="C10" s="781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100"/>
    </row>
    <row r="11" spans="1:15" ht="18" customHeight="1" x14ac:dyDescent="0.2">
      <c r="A11" s="1048" t="s">
        <v>74</v>
      </c>
      <c r="B11" s="781" t="s">
        <v>75</v>
      </c>
      <c r="C11" s="146" t="s">
        <v>76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1"/>
    </row>
    <row r="12" spans="1:15" ht="33" customHeight="1" x14ac:dyDescent="0.2">
      <c r="A12" s="1048"/>
      <c r="B12" s="781"/>
      <c r="C12" s="146" t="s">
        <v>77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49.5" customHeight="1" x14ac:dyDescent="0.2">
      <c r="A13" s="995" t="s">
        <v>78</v>
      </c>
      <c r="B13" s="936" t="s">
        <v>79</v>
      </c>
      <c r="C13" s="146" t="s">
        <v>80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0.75" customHeight="1" x14ac:dyDescent="0.2">
      <c r="A14" s="1001"/>
      <c r="B14" s="937"/>
      <c r="C14" s="144" t="s">
        <v>390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51.75" customHeight="1" x14ac:dyDescent="0.2">
      <c r="A15" s="787" t="s">
        <v>81</v>
      </c>
      <c r="B15" s="782" t="s">
        <v>82</v>
      </c>
      <c r="C15" s="144" t="s">
        <v>83</v>
      </c>
      <c r="D15" s="13"/>
      <c r="E15" s="30"/>
      <c r="F15" s="11"/>
      <c r="G15" s="11"/>
      <c r="H15" s="11"/>
      <c r="I15" s="11"/>
      <c r="J15" s="30"/>
      <c r="K15" s="11"/>
      <c r="L15" s="11"/>
      <c r="M15" s="11"/>
      <c r="N15" s="31"/>
      <c r="O15" s="31"/>
    </row>
    <row r="16" spans="1:15" ht="31.5" customHeight="1" x14ac:dyDescent="0.2">
      <c r="A16" s="787"/>
      <c r="B16" s="782"/>
      <c r="C16" s="144" t="s">
        <v>84</v>
      </c>
      <c r="D16" s="13"/>
      <c r="E16" s="30"/>
      <c r="F16" s="11"/>
      <c r="G16" s="11"/>
      <c r="H16" s="11"/>
      <c r="I16" s="11"/>
      <c r="J16" s="30"/>
      <c r="K16" s="11"/>
      <c r="L16" s="11"/>
      <c r="M16" s="13"/>
      <c r="N16" s="31"/>
      <c r="O16" s="31"/>
    </row>
    <row r="17" spans="1:15" ht="18.75" customHeight="1" x14ac:dyDescent="0.2">
      <c r="A17" s="787" t="s">
        <v>85</v>
      </c>
      <c r="B17" s="782" t="s">
        <v>86</v>
      </c>
      <c r="C17" s="144" t="s">
        <v>87</v>
      </c>
      <c r="D17" s="13"/>
      <c r="E17" s="13"/>
      <c r="F17" s="11"/>
      <c r="G17" s="11"/>
      <c r="H17" s="11"/>
      <c r="I17" s="11"/>
      <c r="J17" s="30"/>
      <c r="K17" s="11"/>
      <c r="L17" s="11"/>
      <c r="M17" s="13"/>
      <c r="N17" s="31"/>
      <c r="O17" s="31"/>
    </row>
    <row r="18" spans="1:15" ht="16.5" customHeight="1" x14ac:dyDescent="0.2">
      <c r="A18" s="787"/>
      <c r="B18" s="782"/>
      <c r="C18" s="144" t="s">
        <v>88</v>
      </c>
      <c r="D18" s="13"/>
      <c r="E18" s="30"/>
      <c r="F18" s="11"/>
      <c r="G18" s="11"/>
      <c r="H18" s="11"/>
      <c r="I18" s="11"/>
      <c r="J18" s="30"/>
      <c r="K18" s="11"/>
      <c r="L18" s="11"/>
      <c r="M18" s="13"/>
      <c r="N18" s="31"/>
      <c r="O18" s="31"/>
    </row>
    <row r="19" spans="1:15" ht="14.25" customHeight="1" x14ac:dyDescent="0.2">
      <c r="A19" s="787"/>
      <c r="B19" s="782"/>
      <c r="C19" s="144" t="s">
        <v>89</v>
      </c>
      <c r="D19" s="13"/>
      <c r="E19" s="30"/>
      <c r="F19" s="11"/>
      <c r="G19" s="11"/>
      <c r="H19" s="11"/>
      <c r="I19" s="11"/>
      <c r="J19" s="30"/>
      <c r="K19" s="11"/>
      <c r="L19" s="11"/>
      <c r="M19" s="13"/>
      <c r="N19" s="31"/>
      <c r="O19" s="31"/>
    </row>
    <row r="20" spans="1:15" ht="18.75" customHeight="1" x14ac:dyDescent="0.2">
      <c r="A20" s="787"/>
      <c r="B20" s="782"/>
      <c r="C20" s="144" t="s">
        <v>90</v>
      </c>
      <c r="D20" s="13"/>
      <c r="E20" s="30"/>
      <c r="F20" s="11"/>
      <c r="G20" s="11"/>
      <c r="H20" s="30"/>
      <c r="I20" s="11"/>
      <c r="J20" s="30"/>
      <c r="K20" s="11"/>
      <c r="L20" s="11"/>
      <c r="M20" s="11"/>
      <c r="N20" s="11"/>
      <c r="O20" s="31"/>
    </row>
    <row r="21" spans="1:15" ht="15" customHeight="1" x14ac:dyDescent="0.2">
      <c r="A21" s="787" t="s">
        <v>91</v>
      </c>
      <c r="B21" s="782" t="s">
        <v>92</v>
      </c>
      <c r="C21" s="144" t="s">
        <v>93</v>
      </c>
      <c r="D21" s="9"/>
      <c r="E21" s="30"/>
      <c r="F21" s="11"/>
      <c r="G21" s="11"/>
      <c r="H21" s="11"/>
      <c r="I21" s="11"/>
      <c r="J21" s="11"/>
      <c r="K21" s="30"/>
      <c r="L21" s="11"/>
      <c r="M21" s="9"/>
      <c r="N21" s="32"/>
      <c r="O21" s="31"/>
    </row>
    <row r="22" spans="1:15" ht="17.25" customHeight="1" x14ac:dyDescent="0.2">
      <c r="A22" s="787"/>
      <c r="B22" s="782"/>
      <c r="C22" s="144" t="s">
        <v>94</v>
      </c>
      <c r="D22" s="13"/>
      <c r="E22" s="30"/>
      <c r="F22" s="11"/>
      <c r="G22" s="11"/>
      <c r="H22" s="11"/>
      <c r="I22" s="11"/>
      <c r="J22" s="30"/>
      <c r="K22" s="11"/>
      <c r="L22" s="11"/>
      <c r="M22" s="13"/>
      <c r="N22" s="31"/>
      <c r="O22" s="31"/>
    </row>
    <row r="23" spans="1:15" ht="48.75" customHeight="1" x14ac:dyDescent="0.2">
      <c r="A23" s="787"/>
      <c r="B23" s="782"/>
      <c r="C23" s="144" t="s">
        <v>95</v>
      </c>
      <c r="D23" s="13"/>
      <c r="E23" s="30"/>
      <c r="F23" s="11"/>
      <c r="G23" s="11"/>
      <c r="H23" s="11"/>
      <c r="I23" s="11"/>
      <c r="J23" s="30"/>
      <c r="K23" s="11"/>
      <c r="L23" s="11"/>
      <c r="M23" s="13"/>
      <c r="N23" s="31"/>
      <c r="O23" s="31"/>
    </row>
    <row r="24" spans="1:15" ht="15" x14ac:dyDescent="0.2">
      <c r="A24" s="787"/>
      <c r="B24" s="782"/>
      <c r="C24" s="144" t="s">
        <v>96</v>
      </c>
      <c r="D24" s="13"/>
      <c r="E24" s="31"/>
      <c r="F24" s="31"/>
      <c r="G24" s="31"/>
      <c r="H24" s="31"/>
      <c r="I24" s="31"/>
      <c r="J24" s="31"/>
      <c r="K24" s="31"/>
      <c r="L24" s="31"/>
      <c r="M24" s="31"/>
      <c r="N24" s="13"/>
      <c r="O24" s="31"/>
    </row>
    <row r="25" spans="1:15" ht="20.25" customHeight="1" x14ac:dyDescent="0.2">
      <c r="A25" s="787"/>
      <c r="B25" s="782"/>
      <c r="C25" s="144" t="s">
        <v>87</v>
      </c>
      <c r="D25" s="13"/>
      <c r="E25" s="31"/>
      <c r="F25" s="13"/>
      <c r="G25" s="13"/>
      <c r="H25" s="31"/>
      <c r="I25" s="31"/>
      <c r="J25" s="31"/>
      <c r="K25" s="31"/>
      <c r="L25" s="31"/>
      <c r="M25" s="13"/>
      <c r="N25" s="31"/>
      <c r="O25" s="31"/>
    </row>
    <row r="26" spans="1:15" ht="34.5" customHeight="1" x14ac:dyDescent="0.2">
      <c r="A26" s="787"/>
      <c r="B26" s="782"/>
      <c r="C26" s="144" t="s">
        <v>97</v>
      </c>
      <c r="D26" s="13"/>
      <c r="E26" s="31"/>
      <c r="F26" s="31"/>
      <c r="G26" s="31"/>
      <c r="H26" s="31"/>
      <c r="I26" s="31"/>
      <c r="J26" s="31"/>
      <c r="K26" s="31"/>
      <c r="L26" s="31"/>
      <c r="M26" s="13"/>
      <c r="N26" s="31"/>
      <c r="O26" s="31"/>
    </row>
    <row r="27" spans="1:15" ht="18" customHeight="1" x14ac:dyDescent="0.2">
      <c r="A27" s="787" t="s">
        <v>98</v>
      </c>
      <c r="B27" s="782" t="s">
        <v>99</v>
      </c>
      <c r="C27" s="5" t="s">
        <v>100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6.5" customHeight="1" x14ac:dyDescent="0.2">
      <c r="A28" s="787"/>
      <c r="B28" s="782"/>
      <c r="C28" s="144" t="s">
        <v>101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63.75" customHeight="1" x14ac:dyDescent="0.2">
      <c r="A29" s="787"/>
      <c r="B29" s="782"/>
      <c r="C29" s="144" t="s">
        <v>102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32.25" customHeight="1" x14ac:dyDescent="0.2">
      <c r="A30" s="787"/>
      <c r="B30" s="782"/>
      <c r="C30" s="144" t="s">
        <v>103</v>
      </c>
      <c r="D30" s="33"/>
      <c r="E30" s="30"/>
      <c r="F30" s="30"/>
      <c r="G30" s="33"/>
      <c r="H30" s="33"/>
      <c r="I30" s="30"/>
      <c r="J30" s="11"/>
      <c r="K30" s="30"/>
      <c r="L30" s="30"/>
      <c r="M30" s="33"/>
      <c r="N30" s="33"/>
      <c r="O30" s="33"/>
    </row>
    <row r="31" spans="1:15" ht="15" x14ac:dyDescent="0.2">
      <c r="A31" s="787"/>
      <c r="B31" s="782"/>
      <c r="C31" s="144" t="s">
        <v>104</v>
      </c>
      <c r="D31" s="33"/>
      <c r="E31" s="30"/>
      <c r="F31" s="33"/>
      <c r="G31" s="33"/>
      <c r="H31" s="33"/>
      <c r="I31" s="33"/>
      <c r="J31" s="30"/>
      <c r="K31" s="33"/>
      <c r="L31" s="33"/>
      <c r="M31" s="33"/>
      <c r="N31" s="33"/>
      <c r="O31" s="33"/>
    </row>
    <row r="32" spans="1:15" ht="16.5" customHeight="1" x14ac:dyDescent="0.2">
      <c r="A32" s="787"/>
      <c r="B32" s="782"/>
      <c r="C32" s="144" t="s">
        <v>105</v>
      </c>
      <c r="D32" s="33"/>
      <c r="E32" s="30"/>
      <c r="F32" s="33"/>
      <c r="G32" s="33"/>
      <c r="H32" s="33"/>
      <c r="I32" s="33"/>
      <c r="J32" s="30"/>
      <c r="K32" s="33"/>
      <c r="L32" s="33"/>
      <c r="M32" s="33"/>
      <c r="N32" s="33"/>
      <c r="O32" s="33"/>
    </row>
    <row r="33" spans="1:15" ht="32.25" customHeight="1" x14ac:dyDescent="0.2">
      <c r="A33" s="787" t="s">
        <v>106</v>
      </c>
      <c r="B33" s="782" t="s">
        <v>107</v>
      </c>
      <c r="C33" s="144" t="s">
        <v>97</v>
      </c>
      <c r="D33" s="33"/>
      <c r="E33" s="30"/>
      <c r="F33" s="33"/>
      <c r="G33" s="33"/>
      <c r="H33" s="33"/>
      <c r="I33" s="33"/>
      <c r="J33" s="30"/>
      <c r="K33" s="33"/>
      <c r="L33" s="33"/>
      <c r="M33" s="33"/>
      <c r="N33" s="33"/>
      <c r="O33" s="33"/>
    </row>
    <row r="34" spans="1:15" ht="18.75" customHeight="1" x14ac:dyDescent="0.2">
      <c r="A34" s="787"/>
      <c r="B34" s="782"/>
      <c r="C34" s="144" t="s">
        <v>93</v>
      </c>
      <c r="D34" s="33"/>
      <c r="E34" s="30"/>
      <c r="F34" s="30"/>
      <c r="G34" s="33"/>
      <c r="H34" s="33"/>
      <c r="I34" s="33"/>
      <c r="J34" s="30"/>
      <c r="K34" s="33"/>
      <c r="L34" s="33"/>
      <c r="M34" s="33"/>
      <c r="N34" s="33"/>
      <c r="O34" s="33"/>
    </row>
    <row r="35" spans="1:15" ht="19.5" customHeight="1" x14ac:dyDescent="0.2">
      <c r="A35" s="787"/>
      <c r="B35" s="782"/>
      <c r="C35" s="144" t="s">
        <v>94</v>
      </c>
      <c r="D35" s="33"/>
      <c r="E35" s="33"/>
      <c r="F35" s="33"/>
      <c r="G35" s="33"/>
      <c r="H35" s="33"/>
      <c r="I35" s="33"/>
      <c r="J35" s="33"/>
      <c r="K35" s="33"/>
      <c r="L35" s="33"/>
      <c r="M35" s="13"/>
      <c r="N35" s="31"/>
      <c r="O35" s="31"/>
    </row>
    <row r="36" spans="1:15" ht="18.75" customHeight="1" x14ac:dyDescent="0.2">
      <c r="A36" s="787"/>
      <c r="B36" s="782"/>
      <c r="C36" s="144" t="s">
        <v>108</v>
      </c>
      <c r="D36" s="33"/>
      <c r="E36" s="33"/>
      <c r="F36" s="33"/>
      <c r="G36" s="33"/>
      <c r="H36" s="33"/>
      <c r="I36" s="33"/>
      <c r="J36" s="33"/>
      <c r="K36" s="13"/>
      <c r="L36" s="31"/>
      <c r="M36" s="31"/>
      <c r="N36" s="31"/>
      <c r="O36" s="31"/>
    </row>
    <row r="37" spans="1:15" ht="48.75" customHeight="1" x14ac:dyDescent="0.2">
      <c r="A37" s="787"/>
      <c r="B37" s="782"/>
      <c r="C37" s="144" t="s">
        <v>95</v>
      </c>
      <c r="D37" s="33"/>
      <c r="E37" s="30"/>
      <c r="F37" s="33"/>
      <c r="G37" s="33"/>
      <c r="H37" s="33"/>
      <c r="I37" s="33"/>
      <c r="J37" s="33"/>
      <c r="K37" s="33"/>
      <c r="L37" s="33"/>
      <c r="M37" s="33"/>
      <c r="N37" s="33"/>
      <c r="O37" s="13"/>
    </row>
    <row r="38" spans="1:15" ht="16.5" customHeight="1" x14ac:dyDescent="0.2">
      <c r="A38" s="787"/>
      <c r="B38" s="782"/>
      <c r="C38" s="144" t="s">
        <v>96</v>
      </c>
      <c r="D38" s="33"/>
      <c r="E38" s="33"/>
      <c r="F38" s="33"/>
      <c r="G38" s="33"/>
      <c r="H38" s="33"/>
      <c r="I38" s="33"/>
      <c r="J38" s="33"/>
      <c r="K38" s="13"/>
      <c r="L38" s="33"/>
      <c r="M38" s="31"/>
      <c r="N38" s="31"/>
      <c r="O38" s="31"/>
    </row>
    <row r="39" spans="1:15" ht="23.25" customHeight="1" x14ac:dyDescent="0.2">
      <c r="A39" s="787" t="s">
        <v>109</v>
      </c>
      <c r="B39" s="782" t="s">
        <v>110</v>
      </c>
      <c r="C39" s="144" t="s">
        <v>111</v>
      </c>
      <c r="D39" s="13"/>
      <c r="E39" s="13"/>
      <c r="F39" s="30"/>
      <c r="G39" s="33"/>
      <c r="H39" s="33"/>
      <c r="I39" s="33"/>
      <c r="J39" s="33"/>
      <c r="K39" s="33"/>
      <c r="L39" s="13"/>
      <c r="M39" s="13"/>
      <c r="N39" s="31"/>
      <c r="O39" s="31"/>
    </row>
    <row r="40" spans="1:15" ht="36" customHeight="1" x14ac:dyDescent="0.2">
      <c r="A40" s="787"/>
      <c r="B40" s="782"/>
      <c r="C40" s="144" t="s">
        <v>112</v>
      </c>
      <c r="D40" s="33"/>
      <c r="E40" s="13"/>
      <c r="F40" s="13"/>
      <c r="G40" s="13"/>
      <c r="H40" s="13"/>
      <c r="I40" s="13"/>
      <c r="J40" s="13"/>
      <c r="K40" s="13"/>
      <c r="L40" s="13"/>
      <c r="M40" s="13"/>
      <c r="N40" s="33"/>
      <c r="O40" s="33"/>
    </row>
    <row r="41" spans="1:15" ht="32.25" customHeight="1" x14ac:dyDescent="0.2">
      <c r="A41" s="787"/>
      <c r="B41" s="782"/>
      <c r="C41" s="144" t="s">
        <v>113</v>
      </c>
      <c r="D41" s="33"/>
      <c r="E41" s="13"/>
      <c r="F41" s="30"/>
      <c r="G41" s="30"/>
      <c r="H41" s="13"/>
      <c r="I41" s="13"/>
      <c r="J41" s="13"/>
      <c r="K41" s="33"/>
      <c r="L41" s="13"/>
      <c r="M41" s="13"/>
      <c r="N41" s="33"/>
      <c r="O41" s="33"/>
    </row>
    <row r="42" spans="1:15" ht="22.5" customHeight="1" x14ac:dyDescent="0.2">
      <c r="A42" s="787"/>
      <c r="B42" s="782"/>
      <c r="C42" s="144" t="s">
        <v>114</v>
      </c>
      <c r="D42" s="17"/>
      <c r="E42" s="35"/>
      <c r="F42" s="17"/>
      <c r="G42" s="17"/>
      <c r="H42" s="17"/>
      <c r="I42" s="17"/>
      <c r="J42" s="17"/>
      <c r="K42" s="17"/>
      <c r="L42" s="17"/>
      <c r="M42" s="17"/>
      <c r="N42" s="28"/>
      <c r="O42" s="28"/>
    </row>
    <row r="43" spans="1:15" ht="18.75" customHeight="1" x14ac:dyDescent="0.2">
      <c r="A43" s="787" t="s">
        <v>115</v>
      </c>
      <c r="B43" s="782" t="s">
        <v>116</v>
      </c>
      <c r="C43" s="144" t="s">
        <v>117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1"/>
      <c r="O43" s="31"/>
    </row>
    <row r="44" spans="1:15" ht="21" customHeight="1" x14ac:dyDescent="0.2">
      <c r="A44" s="787"/>
      <c r="B44" s="782"/>
      <c r="C44" s="144" t="s">
        <v>118</v>
      </c>
      <c r="D44" s="13"/>
      <c r="E44" s="33"/>
      <c r="F44" s="33"/>
      <c r="G44" s="13"/>
      <c r="H44" s="13"/>
      <c r="I44" s="13"/>
      <c r="J44" s="33"/>
      <c r="K44" s="13"/>
      <c r="L44" s="13"/>
      <c r="M44" s="13"/>
      <c r="N44" s="31"/>
      <c r="O44" s="31"/>
    </row>
    <row r="45" spans="1:15" ht="20.25" customHeight="1" x14ac:dyDescent="0.2">
      <c r="A45" s="787"/>
      <c r="B45" s="782"/>
      <c r="C45" s="144" t="s">
        <v>88</v>
      </c>
      <c r="D45" s="13"/>
      <c r="E45" s="13"/>
      <c r="F45" s="33"/>
      <c r="G45" s="31"/>
      <c r="H45" s="33"/>
      <c r="I45" s="33"/>
      <c r="J45" s="33"/>
      <c r="K45" s="33"/>
      <c r="L45" s="33"/>
      <c r="M45" s="13"/>
      <c r="N45" s="31"/>
      <c r="O45" s="31"/>
    </row>
    <row r="46" spans="1:15" ht="49.5" customHeight="1" x14ac:dyDescent="0.2">
      <c r="A46" s="787"/>
      <c r="B46" s="782"/>
      <c r="C46" s="144" t="s">
        <v>119</v>
      </c>
      <c r="D46" s="30"/>
      <c r="E46" s="13"/>
      <c r="F46" s="13"/>
      <c r="G46" s="13"/>
      <c r="H46" s="13"/>
      <c r="I46" s="13"/>
      <c r="J46" s="13"/>
      <c r="K46" s="13"/>
      <c r="L46" s="13"/>
      <c r="M46" s="13"/>
      <c r="N46" s="31"/>
      <c r="O46" s="31"/>
    </row>
    <row r="47" spans="1:15" ht="32.25" customHeight="1" x14ac:dyDescent="0.2">
      <c r="A47" s="787" t="s">
        <v>120</v>
      </c>
      <c r="B47" s="781" t="s">
        <v>121</v>
      </c>
      <c r="C47" s="6" t="s">
        <v>122</v>
      </c>
      <c r="D47" s="17"/>
      <c r="E47" s="17"/>
      <c r="F47" s="13"/>
      <c r="G47" s="17"/>
      <c r="H47" s="17"/>
      <c r="I47" s="17"/>
      <c r="J47" s="17"/>
      <c r="K47" s="17"/>
      <c r="L47" s="17"/>
      <c r="M47" s="17"/>
      <c r="N47" s="33"/>
      <c r="O47" s="33"/>
    </row>
    <row r="48" spans="1:15" ht="49.5" customHeight="1" x14ac:dyDescent="0.2">
      <c r="A48" s="787"/>
      <c r="B48" s="781"/>
      <c r="C48" s="6" t="s">
        <v>123</v>
      </c>
      <c r="D48" s="17"/>
      <c r="E48" s="35"/>
      <c r="F48" s="17"/>
      <c r="G48" s="17"/>
      <c r="H48" s="17"/>
      <c r="I48" s="17"/>
      <c r="J48" s="17"/>
      <c r="K48" s="17"/>
      <c r="L48" s="17"/>
      <c r="M48" s="17"/>
      <c r="N48" s="28"/>
      <c r="O48" s="28"/>
    </row>
    <row r="49" spans="1:15" ht="50.25" customHeight="1" x14ac:dyDescent="0.2">
      <c r="A49" s="787"/>
      <c r="B49" s="781"/>
      <c r="C49" s="6" t="s">
        <v>124</v>
      </c>
      <c r="D49" s="17"/>
      <c r="E49" s="35"/>
      <c r="F49" s="17"/>
      <c r="G49" s="17"/>
      <c r="H49" s="17"/>
      <c r="I49" s="17"/>
      <c r="J49" s="17"/>
      <c r="K49" s="17"/>
      <c r="L49" s="17"/>
      <c r="M49" s="17"/>
      <c r="N49" s="28"/>
      <c r="O49" s="28"/>
    </row>
    <row r="50" spans="1:15" ht="33" customHeight="1" x14ac:dyDescent="0.2">
      <c r="A50" s="787"/>
      <c r="B50" s="781"/>
      <c r="C50" s="6" t="s">
        <v>125</v>
      </c>
      <c r="D50" s="33"/>
      <c r="E50" s="17"/>
      <c r="F50" s="17"/>
      <c r="G50" s="17"/>
      <c r="H50" s="17"/>
      <c r="I50" s="17"/>
      <c r="J50" s="17"/>
      <c r="K50" s="17"/>
      <c r="L50" s="17"/>
      <c r="M50" s="17"/>
      <c r="N50" s="28"/>
      <c r="O50" s="28"/>
    </row>
    <row r="51" spans="1:15" ht="49.5" customHeight="1" x14ac:dyDescent="0.2">
      <c r="A51" s="787" t="s">
        <v>126</v>
      </c>
      <c r="B51" s="782" t="s">
        <v>127</v>
      </c>
      <c r="C51" s="146" t="s">
        <v>128</v>
      </c>
      <c r="D51" s="17"/>
      <c r="E51" s="17"/>
      <c r="F51" s="13"/>
      <c r="G51" s="33"/>
      <c r="H51" s="9"/>
      <c r="I51" s="9"/>
      <c r="J51" s="9"/>
      <c r="K51" s="9"/>
      <c r="L51" s="9"/>
      <c r="M51" s="9"/>
      <c r="N51" s="36"/>
      <c r="O51" s="36"/>
    </row>
    <row r="52" spans="1:15" ht="18.75" customHeight="1" x14ac:dyDescent="0.2">
      <c r="A52" s="787"/>
      <c r="B52" s="782"/>
      <c r="C52" s="146" t="s">
        <v>118</v>
      </c>
      <c r="D52" s="33"/>
      <c r="E52" s="17"/>
      <c r="F52" s="17"/>
      <c r="G52" s="17"/>
      <c r="H52" s="17"/>
      <c r="I52" s="17"/>
      <c r="J52" s="13"/>
      <c r="K52" s="17"/>
      <c r="L52" s="17"/>
      <c r="M52" s="9"/>
      <c r="N52" s="36"/>
      <c r="O52" s="28"/>
    </row>
    <row r="53" spans="1:15" ht="78" customHeight="1" x14ac:dyDescent="0.2">
      <c r="A53" s="787"/>
      <c r="B53" s="782"/>
      <c r="C53" s="144" t="s">
        <v>129</v>
      </c>
      <c r="D53" s="9"/>
      <c r="E53" s="13"/>
      <c r="F53" s="9"/>
      <c r="G53" s="9"/>
      <c r="H53" s="9"/>
      <c r="I53" s="9"/>
      <c r="J53" s="9"/>
      <c r="K53" s="17"/>
      <c r="L53" s="17"/>
      <c r="M53" s="9"/>
      <c r="N53" s="36"/>
      <c r="O53" s="28"/>
    </row>
    <row r="54" spans="1:15" ht="50.25" customHeight="1" x14ac:dyDescent="0.2">
      <c r="A54" s="787" t="s">
        <v>130</v>
      </c>
      <c r="B54" s="782" t="s">
        <v>131</v>
      </c>
      <c r="C54" s="146" t="s">
        <v>132</v>
      </c>
      <c r="D54" s="9"/>
      <c r="E54" s="13"/>
      <c r="F54" s="9"/>
      <c r="G54" s="9"/>
      <c r="H54" s="9"/>
      <c r="I54" s="9"/>
      <c r="J54" s="9"/>
      <c r="K54" s="9"/>
      <c r="L54" s="9"/>
      <c r="M54" s="9"/>
      <c r="N54" s="32"/>
      <c r="O54" s="32"/>
    </row>
    <row r="55" spans="1:15" ht="96.75" customHeight="1" x14ac:dyDescent="0.2">
      <c r="A55" s="787"/>
      <c r="B55" s="782"/>
      <c r="C55" s="146" t="s">
        <v>133</v>
      </c>
      <c r="D55" s="9"/>
      <c r="E55" s="13"/>
      <c r="F55" s="9"/>
      <c r="G55" s="9"/>
      <c r="H55" s="9"/>
      <c r="I55" s="9"/>
      <c r="J55" s="9"/>
      <c r="K55" s="9"/>
      <c r="L55" s="9"/>
      <c r="M55" s="9"/>
      <c r="N55" s="32"/>
      <c r="O55" s="32"/>
    </row>
    <row r="56" spans="1:15" ht="60" customHeight="1" x14ac:dyDescent="0.2">
      <c r="A56" s="787"/>
      <c r="B56" s="782"/>
      <c r="C56" s="146" t="s">
        <v>134</v>
      </c>
      <c r="D56" s="13"/>
      <c r="E56" s="9"/>
      <c r="F56" s="9"/>
      <c r="G56" s="9"/>
      <c r="H56" s="9"/>
      <c r="I56" s="9"/>
      <c r="J56" s="9"/>
      <c r="K56" s="9"/>
      <c r="L56" s="9"/>
      <c r="M56" s="9"/>
      <c r="N56" s="32"/>
      <c r="O56" s="32"/>
    </row>
    <row r="57" spans="1:15" ht="33.75" customHeight="1" x14ac:dyDescent="0.2">
      <c r="A57" s="147" t="s">
        <v>135</v>
      </c>
      <c r="B57" s="144" t="s">
        <v>136</v>
      </c>
      <c r="C57" s="144" t="s">
        <v>136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63.75" customHeight="1" x14ac:dyDescent="0.2">
      <c r="A58" s="787" t="s">
        <v>137</v>
      </c>
      <c r="B58" s="782" t="s">
        <v>138</v>
      </c>
      <c r="C58" s="5" t="s">
        <v>139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33" customHeight="1" x14ac:dyDescent="0.2">
      <c r="A59" s="787"/>
      <c r="B59" s="782"/>
      <c r="C59" s="144" t="s">
        <v>140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45.75" customHeight="1" x14ac:dyDescent="0.2">
      <c r="A60" s="787"/>
      <c r="B60" s="782"/>
      <c r="C60" s="144" t="s">
        <v>119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48" customHeight="1" x14ac:dyDescent="0.2">
      <c r="A61" s="37" t="s">
        <v>141</v>
      </c>
      <c r="B61" s="144" t="s">
        <v>142</v>
      </c>
      <c r="C61" s="144" t="s">
        <v>142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31"/>
    </row>
    <row r="62" spans="1:15" ht="45.75" customHeight="1" x14ac:dyDescent="0.2">
      <c r="A62" s="37" t="s">
        <v>143</v>
      </c>
      <c r="B62" s="144" t="s">
        <v>144</v>
      </c>
      <c r="C62" s="144" t="s">
        <v>144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1"/>
      <c r="O62" s="31"/>
    </row>
    <row r="63" spans="1:15" ht="15" customHeight="1" x14ac:dyDescent="0.2">
      <c r="A63" s="1057" t="s">
        <v>145</v>
      </c>
      <c r="B63" s="782" t="s">
        <v>146</v>
      </c>
      <c r="C63" s="144" t="s">
        <v>87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1"/>
      <c r="O63" s="31"/>
    </row>
    <row r="64" spans="1:15" ht="15" customHeight="1" x14ac:dyDescent="0.2">
      <c r="A64" s="1057"/>
      <c r="B64" s="782"/>
      <c r="C64" s="144" t="s">
        <v>88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1"/>
      <c r="O64" s="31"/>
    </row>
    <row r="65" spans="1:25" ht="20.25" customHeight="1" x14ac:dyDescent="0.2">
      <c r="A65" s="1057"/>
      <c r="B65" s="782"/>
      <c r="C65" s="144" t="s">
        <v>89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1"/>
      <c r="O65" s="31"/>
    </row>
    <row r="66" spans="1:25" ht="18.75" customHeight="1" x14ac:dyDescent="0.2">
      <c r="A66" s="1057"/>
      <c r="B66" s="782"/>
      <c r="C66" s="144" t="s">
        <v>90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1"/>
      <c r="O66" s="31"/>
    </row>
    <row r="67" spans="1:25" ht="19.5" customHeight="1" x14ac:dyDescent="0.2">
      <c r="A67" s="1057" t="s">
        <v>147</v>
      </c>
      <c r="B67" s="782" t="s">
        <v>148</v>
      </c>
      <c r="C67" s="144" t="s">
        <v>93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25" ht="33" customHeight="1" x14ac:dyDescent="0.2">
      <c r="A68" s="1057"/>
      <c r="B68" s="782"/>
      <c r="C68" s="144" t="s">
        <v>97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1"/>
      <c r="O68" s="31"/>
    </row>
    <row r="69" spans="1:25" ht="17.25" customHeight="1" x14ac:dyDescent="0.2">
      <c r="A69" s="1057"/>
      <c r="B69" s="782"/>
      <c r="C69" s="144" t="s">
        <v>94</v>
      </c>
      <c r="D69" s="13"/>
      <c r="E69" s="13"/>
      <c r="F69" s="13"/>
      <c r="G69" s="13"/>
      <c r="H69" s="13"/>
      <c r="I69" s="13"/>
      <c r="J69" s="13"/>
      <c r="K69" s="31"/>
      <c r="L69" s="31"/>
      <c r="M69" s="31"/>
      <c r="N69" s="31"/>
      <c r="O69" s="31"/>
    </row>
    <row r="70" spans="1:25" ht="18" customHeight="1" x14ac:dyDescent="0.2">
      <c r="A70" s="1057"/>
      <c r="B70" s="782"/>
      <c r="C70" s="144" t="s">
        <v>108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1"/>
      <c r="O70" s="31"/>
    </row>
    <row r="71" spans="1:25" ht="19.5" customHeight="1" x14ac:dyDescent="0.2">
      <c r="A71" s="1057"/>
      <c r="B71" s="782"/>
      <c r="C71" s="144" t="s">
        <v>96</v>
      </c>
      <c r="D71" s="13"/>
      <c r="E71" s="13"/>
      <c r="F71" s="13"/>
      <c r="G71" s="13"/>
      <c r="H71" s="31"/>
      <c r="I71" s="31"/>
      <c r="J71" s="31"/>
      <c r="K71" s="31"/>
      <c r="L71" s="31"/>
      <c r="M71" s="31"/>
      <c r="N71" s="31"/>
      <c r="O71" s="31"/>
    </row>
    <row r="72" spans="1:25" ht="15" x14ac:dyDescent="0.2">
      <c r="A72" s="787" t="s">
        <v>149</v>
      </c>
      <c r="B72" s="782" t="s">
        <v>150</v>
      </c>
      <c r="C72" s="144" t="s">
        <v>151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1"/>
      <c r="O72" s="31"/>
    </row>
    <row r="73" spans="1:25" ht="75" x14ac:dyDescent="0.2">
      <c r="A73" s="787"/>
      <c r="B73" s="782"/>
      <c r="C73" s="144" t="s">
        <v>152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1"/>
      <c r="O73" s="31"/>
    </row>
    <row r="74" spans="1:25" s="93" customFormat="1" ht="15" x14ac:dyDescent="0.2">
      <c r="A74" s="975" t="s">
        <v>613</v>
      </c>
      <c r="B74" s="1011"/>
      <c r="C74" s="983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2"/>
      <c r="O74" s="9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3" customHeight="1" x14ac:dyDescent="0.2">
      <c r="A75" s="147" t="s">
        <v>3</v>
      </c>
      <c r="B75" s="782" t="s">
        <v>4</v>
      </c>
      <c r="C75" s="78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25" ht="45" x14ac:dyDescent="0.2">
      <c r="A76" s="147" t="s">
        <v>153</v>
      </c>
      <c r="B76" s="144" t="s">
        <v>154</v>
      </c>
      <c r="C76" s="144" t="s">
        <v>155</v>
      </c>
      <c r="D76" s="13"/>
      <c r="E76" s="13"/>
      <c r="F76" s="13"/>
      <c r="G76" s="9"/>
      <c r="H76" s="36"/>
      <c r="I76" s="36"/>
      <c r="J76" s="36"/>
      <c r="K76" s="36"/>
      <c r="L76" s="36"/>
      <c r="M76" s="36"/>
      <c r="N76" s="36"/>
      <c r="O76" s="36"/>
    </row>
    <row r="77" spans="1:25" ht="45" x14ac:dyDescent="0.2">
      <c r="A77" s="147" t="s">
        <v>156</v>
      </c>
      <c r="B77" s="144" t="s">
        <v>157</v>
      </c>
      <c r="C77" s="144" t="s">
        <v>155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25" ht="45" x14ac:dyDescent="0.2">
      <c r="A78" s="147" t="s">
        <v>158</v>
      </c>
      <c r="B78" s="144" t="s">
        <v>159</v>
      </c>
      <c r="C78" s="144" t="s">
        <v>160</v>
      </c>
      <c r="D78" s="13"/>
      <c r="E78" s="13"/>
      <c r="F78" s="13"/>
      <c r="G78" s="13"/>
      <c r="H78" s="13"/>
      <c r="I78" s="31"/>
      <c r="J78" s="13"/>
      <c r="K78" s="13"/>
      <c r="L78" s="13"/>
      <c r="M78" s="13"/>
      <c r="N78" s="13"/>
      <c r="O78" s="31"/>
    </row>
    <row r="79" spans="1:25" s="93" customFormat="1" ht="15" x14ac:dyDescent="0.2">
      <c r="A79" s="1041" t="s">
        <v>614</v>
      </c>
      <c r="B79" s="1042"/>
      <c r="C79" s="1043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.75" customHeight="1" x14ac:dyDescent="0.2">
      <c r="A80" s="147" t="s">
        <v>22</v>
      </c>
      <c r="B80" s="782" t="s">
        <v>23</v>
      </c>
      <c r="C80" s="782"/>
      <c r="D80" s="32"/>
      <c r="E80" s="31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1:25" ht="225.75" customHeight="1" x14ac:dyDescent="0.2">
      <c r="A81" s="147" t="s">
        <v>161</v>
      </c>
      <c r="B81" s="144" t="s">
        <v>162</v>
      </c>
      <c r="C81" s="144" t="s">
        <v>544</v>
      </c>
      <c r="D81" s="13"/>
      <c r="E81" s="13"/>
      <c r="F81" s="13"/>
      <c r="G81" s="13"/>
      <c r="H81" s="31"/>
      <c r="I81" s="31"/>
      <c r="J81" s="31"/>
      <c r="K81" s="31"/>
      <c r="L81" s="31"/>
      <c r="M81" s="31"/>
      <c r="N81" s="31"/>
      <c r="O81" s="31"/>
    </row>
    <row r="82" spans="1:25" ht="60" x14ac:dyDescent="0.2">
      <c r="A82" s="147" t="s">
        <v>163</v>
      </c>
      <c r="B82" s="144" t="s">
        <v>164</v>
      </c>
      <c r="C82" s="144" t="s">
        <v>165</v>
      </c>
      <c r="D82" s="13"/>
      <c r="E82" s="13"/>
      <c r="F82" s="13"/>
      <c r="G82" s="13"/>
      <c r="H82" s="31"/>
      <c r="I82" s="31"/>
      <c r="J82" s="31"/>
      <c r="K82" s="31"/>
      <c r="L82" s="31"/>
      <c r="M82" s="31"/>
      <c r="N82" s="31"/>
      <c r="O82" s="31"/>
    </row>
    <row r="83" spans="1:25" ht="90" x14ac:dyDescent="0.2">
      <c r="A83" s="147" t="s">
        <v>166</v>
      </c>
      <c r="B83" s="144" t="s">
        <v>167</v>
      </c>
      <c r="C83" s="144" t="s">
        <v>168</v>
      </c>
      <c r="D83" s="13"/>
      <c r="E83" s="13"/>
      <c r="F83" s="13"/>
      <c r="G83" s="13"/>
      <c r="H83" s="31"/>
      <c r="I83" s="31"/>
      <c r="J83" s="31"/>
      <c r="K83" s="31"/>
      <c r="L83" s="31"/>
      <c r="M83" s="31"/>
      <c r="N83" s="31"/>
      <c r="O83" s="31"/>
    </row>
    <row r="84" spans="1:25" ht="182.25" customHeight="1" x14ac:dyDescent="0.2">
      <c r="A84" s="147" t="s">
        <v>169</v>
      </c>
      <c r="B84" s="144" t="s">
        <v>170</v>
      </c>
      <c r="C84" s="144" t="s">
        <v>171</v>
      </c>
      <c r="D84" s="13"/>
      <c r="E84" s="13"/>
      <c r="F84" s="13"/>
      <c r="G84" s="13"/>
      <c r="H84" s="31"/>
      <c r="I84" s="31"/>
      <c r="J84" s="31"/>
      <c r="K84" s="31"/>
      <c r="L84" s="31"/>
      <c r="M84" s="31"/>
      <c r="N84" s="31"/>
      <c r="O84" s="31"/>
    </row>
    <row r="85" spans="1:25" ht="75" x14ac:dyDescent="0.2">
      <c r="A85" s="147" t="s">
        <v>174</v>
      </c>
      <c r="B85" s="144" t="s">
        <v>175</v>
      </c>
      <c r="C85" s="144" t="s">
        <v>554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25" ht="15" x14ac:dyDescent="0.2">
      <c r="A86" s="147" t="s">
        <v>172</v>
      </c>
      <c r="B86" s="144" t="s">
        <v>173</v>
      </c>
      <c r="C86" s="144" t="s">
        <v>173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25" ht="60" x14ac:dyDescent="0.2">
      <c r="A87" s="147" t="s">
        <v>579</v>
      </c>
      <c r="B87" s="144" t="s">
        <v>577</v>
      </c>
      <c r="C87" s="144" t="s">
        <v>578</v>
      </c>
      <c r="D87" s="38"/>
      <c r="E87" s="38"/>
      <c r="F87" s="38"/>
      <c r="G87" s="38"/>
      <c r="H87" s="38"/>
      <c r="J87" s="38"/>
      <c r="K87" s="38"/>
      <c r="L87" s="38"/>
      <c r="M87" s="38"/>
      <c r="N87" s="38"/>
      <c r="O87" s="38"/>
    </row>
    <row r="88" spans="1:25" s="93" customFormat="1" ht="15" x14ac:dyDescent="0.2">
      <c r="A88" s="975" t="s">
        <v>615</v>
      </c>
      <c r="B88" s="976"/>
      <c r="C88" s="977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52" t="s">
        <v>24</v>
      </c>
      <c r="B89" s="956" t="s">
        <v>25</v>
      </c>
      <c r="C89" s="957"/>
      <c r="D89" s="95"/>
      <c r="E89" s="95"/>
      <c r="F89" s="95"/>
      <c r="G89" s="95"/>
      <c r="H89" s="95"/>
      <c r="I89" s="32"/>
      <c r="J89" s="95"/>
      <c r="K89" s="95"/>
      <c r="L89" s="95"/>
      <c r="M89" s="95"/>
      <c r="N89" s="95"/>
      <c r="O89" s="95"/>
    </row>
    <row r="90" spans="1:25" ht="47.25" customHeight="1" x14ac:dyDescent="0.2">
      <c r="A90" s="147" t="s">
        <v>581</v>
      </c>
      <c r="B90" s="147" t="s">
        <v>580</v>
      </c>
      <c r="C90" s="150" t="s">
        <v>582</v>
      </c>
      <c r="D90" s="38"/>
      <c r="E90" s="38"/>
      <c r="F90" s="38"/>
      <c r="G90" s="38"/>
      <c r="H90" s="38"/>
      <c r="I90" s="32"/>
      <c r="J90" s="38"/>
      <c r="K90" s="38"/>
      <c r="L90" s="38"/>
      <c r="M90" s="38"/>
      <c r="N90" s="38"/>
      <c r="O90" s="38"/>
    </row>
    <row r="91" spans="1:25" ht="47.25" customHeight="1" x14ac:dyDescent="0.2">
      <c r="A91" s="147" t="s">
        <v>583</v>
      </c>
      <c r="B91" s="147" t="s">
        <v>584</v>
      </c>
      <c r="C91" s="150" t="s">
        <v>585</v>
      </c>
      <c r="D91" s="38"/>
      <c r="E91" s="38"/>
      <c r="F91" s="38"/>
      <c r="G91" s="38"/>
      <c r="H91" s="38"/>
      <c r="I91" s="32"/>
      <c r="J91" s="38"/>
      <c r="K91" s="38"/>
      <c r="L91" s="38"/>
      <c r="M91" s="38"/>
      <c r="N91" s="38"/>
      <c r="O91" s="38"/>
    </row>
    <row r="92" spans="1:25" ht="167.25" customHeight="1" x14ac:dyDescent="0.2">
      <c r="A92" s="147" t="s">
        <v>176</v>
      </c>
      <c r="B92" s="144" t="s">
        <v>584</v>
      </c>
      <c r="C92" s="144" t="s">
        <v>177</v>
      </c>
      <c r="D92" s="38"/>
      <c r="E92" s="38"/>
      <c r="F92" s="38"/>
      <c r="G92" s="38"/>
      <c r="H92" s="38"/>
      <c r="I92" s="38"/>
      <c r="J92" s="38"/>
      <c r="K92" s="17"/>
      <c r="L92" s="17"/>
      <c r="M92" s="17"/>
      <c r="N92" s="17"/>
      <c r="O92" s="28"/>
    </row>
    <row r="93" spans="1:25" ht="47.25" customHeight="1" x14ac:dyDescent="0.2">
      <c r="A93" s="147" t="s">
        <v>178</v>
      </c>
      <c r="B93" s="144" t="s">
        <v>179</v>
      </c>
      <c r="C93" s="144" t="s">
        <v>180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25" s="93" customFormat="1" ht="18.75" customHeight="1" x14ac:dyDescent="0.2">
      <c r="A94" s="975" t="s">
        <v>616</v>
      </c>
      <c r="B94" s="1011"/>
      <c r="C94" s="983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">
      <c r="A95" s="146" t="s">
        <v>45</v>
      </c>
      <c r="B95" s="964" t="s">
        <v>46</v>
      </c>
      <c r="C95" s="965"/>
      <c r="D95" s="17"/>
      <c r="E95" s="35"/>
      <c r="F95" s="17"/>
      <c r="G95" s="17"/>
      <c r="H95" s="17"/>
      <c r="I95" s="17"/>
      <c r="J95" s="17"/>
      <c r="K95" s="17"/>
      <c r="L95" s="17"/>
      <c r="M95" s="17"/>
      <c r="N95" s="28"/>
      <c r="O95" s="28"/>
    </row>
    <row r="96" spans="1:25" s="4" customFormat="1" ht="45.75" customHeight="1" x14ac:dyDescent="0.25">
      <c r="A96" s="1034" t="s">
        <v>182</v>
      </c>
      <c r="B96" s="1035" t="s">
        <v>408</v>
      </c>
      <c r="C96" s="161" t="s">
        <v>183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/>
      <c r="Q96"/>
      <c r="R96"/>
      <c r="S96"/>
      <c r="T96"/>
      <c r="U96"/>
      <c r="V96"/>
      <c r="W96"/>
      <c r="X96"/>
      <c r="Y96"/>
    </row>
    <row r="97" spans="1:25" s="4" customFormat="1" ht="46.5" customHeight="1" x14ac:dyDescent="0.25">
      <c r="A97" s="1034"/>
      <c r="B97" s="1036"/>
      <c r="C97" s="161" t="s">
        <v>184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/>
      <c r="Q97"/>
      <c r="R97"/>
      <c r="S97"/>
      <c r="T97"/>
      <c r="U97"/>
      <c r="V97"/>
      <c r="W97"/>
      <c r="X97"/>
      <c r="Y97"/>
    </row>
    <row r="98" spans="1:25" s="4" customFormat="1" ht="60.75" customHeight="1" x14ac:dyDescent="0.25">
      <c r="A98" s="1034"/>
      <c r="B98" s="1036"/>
      <c r="C98" s="161" t="s">
        <v>185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/>
      <c r="Q98"/>
      <c r="R98"/>
      <c r="S98"/>
      <c r="T98"/>
      <c r="U98"/>
      <c r="V98"/>
      <c r="W98"/>
      <c r="X98"/>
      <c r="Y98"/>
    </row>
    <row r="99" spans="1:25" s="4" customFormat="1" ht="18.75" customHeight="1" x14ac:dyDescent="0.25">
      <c r="A99" s="1034"/>
      <c r="B99" s="1036"/>
      <c r="C99" s="161" t="s">
        <v>186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/>
      <c r="Q99"/>
      <c r="R99"/>
      <c r="S99"/>
      <c r="T99"/>
      <c r="U99"/>
      <c r="V99"/>
      <c r="W99"/>
      <c r="X99"/>
      <c r="Y99"/>
    </row>
    <row r="100" spans="1:25" s="4" customFormat="1" ht="33.75" customHeight="1" x14ac:dyDescent="0.25">
      <c r="A100" s="1034"/>
      <c r="B100" s="1036"/>
      <c r="C100" s="161" t="s">
        <v>187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/>
      <c r="Q100"/>
      <c r="R100"/>
      <c r="S100"/>
      <c r="T100"/>
      <c r="U100"/>
      <c r="V100"/>
      <c r="W100"/>
      <c r="X100"/>
      <c r="Y100"/>
    </row>
    <row r="101" spans="1:25" s="4" customFormat="1" ht="33.75" customHeight="1" x14ac:dyDescent="0.25">
      <c r="A101" s="1034"/>
      <c r="B101" s="1037"/>
      <c r="C101" s="161" t="s">
        <v>586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/>
      <c r="Q101"/>
      <c r="R101"/>
      <c r="S101"/>
      <c r="T101"/>
      <c r="U101"/>
      <c r="V101"/>
      <c r="W101"/>
      <c r="X101"/>
      <c r="Y101"/>
    </row>
    <row r="102" spans="1:25" s="4" customFormat="1" ht="18" customHeight="1" x14ac:dyDescent="0.25">
      <c r="A102" s="1034"/>
      <c r="B102" s="799" t="s">
        <v>188</v>
      </c>
      <c r="C102" s="161" t="s">
        <v>186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31"/>
      <c r="O102" s="31"/>
      <c r="P102"/>
      <c r="Q102"/>
      <c r="R102"/>
      <c r="S102"/>
      <c r="T102"/>
      <c r="U102"/>
      <c r="V102"/>
      <c r="W102"/>
      <c r="X102"/>
      <c r="Y102"/>
    </row>
    <row r="103" spans="1:25" s="4" customFormat="1" ht="16.5" customHeight="1" x14ac:dyDescent="0.25">
      <c r="A103" s="1034"/>
      <c r="B103" s="799"/>
      <c r="C103" s="161" t="s">
        <v>118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31"/>
      <c r="O103" s="31"/>
      <c r="P103"/>
      <c r="Q103"/>
      <c r="R103"/>
      <c r="S103"/>
      <c r="T103"/>
      <c r="U103"/>
      <c r="V103"/>
      <c r="W103"/>
      <c r="X103"/>
      <c r="Y103"/>
    </row>
    <row r="104" spans="1:25" s="4" customFormat="1" ht="59.25" customHeight="1" x14ac:dyDescent="0.25">
      <c r="A104" s="1034"/>
      <c r="B104" s="799"/>
      <c r="C104" s="161" t="s">
        <v>181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31"/>
      <c r="O104" s="31"/>
      <c r="P104"/>
      <c r="Q104"/>
      <c r="R104"/>
      <c r="S104"/>
      <c r="T104"/>
      <c r="U104"/>
      <c r="V104"/>
      <c r="W104"/>
      <c r="X104"/>
      <c r="Y104"/>
    </row>
    <row r="105" spans="1:25" s="4" customFormat="1" ht="30.75" customHeight="1" x14ac:dyDescent="0.25">
      <c r="A105" s="1034"/>
      <c r="B105" s="799"/>
      <c r="C105" s="161" t="s">
        <v>103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31"/>
      <c r="O105" s="31"/>
      <c r="P105"/>
      <c r="Q105"/>
      <c r="R105"/>
      <c r="S105"/>
      <c r="T105"/>
      <c r="U105"/>
      <c r="V105"/>
      <c r="W105"/>
      <c r="X105"/>
      <c r="Y105"/>
    </row>
    <row r="106" spans="1:25" s="4" customFormat="1" ht="15" customHeight="1" x14ac:dyDescent="0.25">
      <c r="A106" s="1008"/>
      <c r="B106" s="799"/>
      <c r="C106" s="161" t="s">
        <v>189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31"/>
      <c r="O106" s="31"/>
      <c r="P106"/>
      <c r="Q106"/>
      <c r="R106"/>
      <c r="S106"/>
      <c r="T106"/>
      <c r="U106"/>
      <c r="V106"/>
      <c r="W106"/>
      <c r="X106"/>
      <c r="Y106"/>
    </row>
    <row r="107" spans="1:25" s="4" customFormat="1" ht="15" customHeight="1" x14ac:dyDescent="0.25">
      <c r="A107" s="78" t="s">
        <v>588</v>
      </c>
      <c r="B107" s="157" t="s">
        <v>587</v>
      </c>
      <c r="C107" s="161" t="s">
        <v>589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1"/>
      <c r="O107" s="31"/>
      <c r="P107"/>
      <c r="Q107"/>
      <c r="R107"/>
      <c r="S107"/>
      <c r="T107"/>
      <c r="U107"/>
      <c r="V107"/>
      <c r="W107"/>
      <c r="X107"/>
      <c r="Y107"/>
    </row>
    <row r="108" spans="1:25" s="4" customFormat="1" ht="59.25" customHeight="1" x14ac:dyDescent="0.25">
      <c r="A108" s="78" t="s">
        <v>392</v>
      </c>
      <c r="B108" s="157" t="s">
        <v>391</v>
      </c>
      <c r="C108" s="161" t="s">
        <v>409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/>
      <c r="Q108"/>
      <c r="R108"/>
      <c r="S108"/>
      <c r="T108"/>
      <c r="U108"/>
      <c r="V108"/>
      <c r="W108"/>
      <c r="X108"/>
      <c r="Y108"/>
    </row>
    <row r="109" spans="1:25" s="4" customFormat="1" ht="90.75" customHeight="1" x14ac:dyDescent="0.25">
      <c r="A109" s="78" t="s">
        <v>393</v>
      </c>
      <c r="B109" s="157" t="s">
        <v>190</v>
      </c>
      <c r="C109" s="161" t="s">
        <v>394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/>
      <c r="Q109"/>
      <c r="R109"/>
      <c r="S109"/>
      <c r="T109"/>
      <c r="U109"/>
      <c r="V109"/>
      <c r="W109"/>
      <c r="X109"/>
      <c r="Y109"/>
    </row>
    <row r="110" spans="1:25" s="4" customFormat="1" ht="48" customHeight="1" x14ac:dyDescent="0.25">
      <c r="A110" s="78" t="s">
        <v>592</v>
      </c>
      <c r="B110" s="157" t="s">
        <v>591</v>
      </c>
      <c r="C110" s="161" t="s">
        <v>590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/>
      <c r="Q110"/>
      <c r="R110"/>
      <c r="S110"/>
      <c r="T110"/>
      <c r="U110"/>
      <c r="V110"/>
      <c r="W110"/>
      <c r="X110"/>
      <c r="Y110"/>
    </row>
    <row r="111" spans="1:25" s="4" customFormat="1" ht="30" customHeight="1" x14ac:dyDescent="0.25">
      <c r="A111" s="78" t="s">
        <v>401</v>
      </c>
      <c r="B111" s="157" t="s">
        <v>400</v>
      </c>
      <c r="C111" s="161" t="s">
        <v>402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/>
      <c r="Q111"/>
      <c r="R111"/>
      <c r="S111"/>
      <c r="T111"/>
      <c r="U111"/>
      <c r="V111"/>
      <c r="W111"/>
      <c r="X111"/>
      <c r="Y111"/>
    </row>
    <row r="112" spans="1:25" s="4" customFormat="1" ht="77.25" customHeight="1" x14ac:dyDescent="0.25">
      <c r="A112" s="78" t="s">
        <v>396</v>
      </c>
      <c r="B112" s="157" t="s">
        <v>395</v>
      </c>
      <c r="C112" s="161" t="s">
        <v>397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/>
      <c r="Q112"/>
      <c r="R112"/>
      <c r="S112"/>
      <c r="T112"/>
      <c r="U112"/>
      <c r="V112"/>
      <c r="W112"/>
      <c r="X112"/>
      <c r="Y112"/>
    </row>
    <row r="113" spans="1:25" s="4" customFormat="1" ht="29.25" customHeight="1" x14ac:dyDescent="0.25">
      <c r="A113" s="1007" t="s">
        <v>399</v>
      </c>
      <c r="B113" s="1024" t="s">
        <v>398</v>
      </c>
      <c r="C113" s="161" t="s">
        <v>191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1"/>
      <c r="P113"/>
      <c r="Q113"/>
      <c r="R113"/>
      <c r="S113"/>
      <c r="T113"/>
      <c r="U113"/>
      <c r="V113"/>
      <c r="W113"/>
      <c r="X113"/>
      <c r="Y113"/>
    </row>
    <row r="114" spans="1:25" s="4" customFormat="1" ht="29.25" customHeight="1" x14ac:dyDescent="0.25">
      <c r="A114" s="1008"/>
      <c r="B114" s="1025"/>
      <c r="C114" s="161" t="s">
        <v>192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/>
      <c r="Q114"/>
      <c r="R114"/>
      <c r="S114"/>
      <c r="T114"/>
      <c r="U114"/>
      <c r="V114"/>
      <c r="W114"/>
      <c r="X114"/>
      <c r="Y114"/>
    </row>
    <row r="115" spans="1:25" s="4" customFormat="1" ht="15.75" customHeight="1" x14ac:dyDescent="0.25">
      <c r="A115" s="158" t="s">
        <v>407</v>
      </c>
      <c r="B115" s="39" t="s">
        <v>403</v>
      </c>
      <c r="C115" s="161" t="s">
        <v>404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/>
      <c r="Q115"/>
      <c r="R115"/>
      <c r="S115"/>
      <c r="T115"/>
      <c r="U115"/>
      <c r="V115"/>
      <c r="W115"/>
      <c r="X115"/>
      <c r="Y115"/>
    </row>
    <row r="116" spans="1:25" s="4" customFormat="1" ht="15.75" customHeight="1" x14ac:dyDescent="0.25">
      <c r="A116" s="158"/>
      <c r="B116" s="39"/>
      <c r="C116" s="161" t="s">
        <v>405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/>
      <c r="Q116"/>
      <c r="R116"/>
      <c r="S116"/>
      <c r="T116"/>
      <c r="U116"/>
      <c r="V116"/>
      <c r="W116"/>
      <c r="X116"/>
      <c r="Y116"/>
    </row>
    <row r="117" spans="1:25" s="4" customFormat="1" ht="14.25" customHeight="1" x14ac:dyDescent="0.25">
      <c r="A117" s="158"/>
      <c r="B117" s="39"/>
      <c r="C117" s="161" t="s">
        <v>193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/>
      <c r="Q117"/>
      <c r="R117"/>
      <c r="S117"/>
      <c r="T117"/>
      <c r="U117"/>
      <c r="V117"/>
      <c r="W117"/>
      <c r="X117"/>
      <c r="Y117"/>
    </row>
    <row r="118" spans="1:25" s="4" customFormat="1" ht="16.5" customHeight="1" x14ac:dyDescent="0.25">
      <c r="A118" s="158"/>
      <c r="B118" s="39"/>
      <c r="C118" s="161" t="s">
        <v>406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/>
      <c r="Q118"/>
      <c r="R118"/>
      <c r="S118"/>
      <c r="T118"/>
      <c r="U118"/>
      <c r="V118"/>
      <c r="W118"/>
      <c r="X118"/>
      <c r="Y118"/>
    </row>
    <row r="119" spans="1:25" ht="16.5" customHeight="1" x14ac:dyDescent="0.2">
      <c r="A119" s="86" t="s">
        <v>194</v>
      </c>
      <c r="B119" s="1026" t="s">
        <v>195</v>
      </c>
      <c r="C119" s="40" t="s">
        <v>374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25" ht="15.75" customHeight="1" x14ac:dyDescent="0.2">
      <c r="A120" s="1029"/>
      <c r="B120" s="1027"/>
      <c r="C120" s="40" t="s">
        <v>373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25" ht="15.75" customHeight="1" x14ac:dyDescent="0.2">
      <c r="A121" s="1030"/>
      <c r="B121" s="1028"/>
      <c r="C121" s="146" t="s">
        <v>593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25" ht="30" x14ac:dyDescent="0.2">
      <c r="A122" s="787" t="s">
        <v>196</v>
      </c>
      <c r="B122" s="782" t="s">
        <v>197</v>
      </c>
      <c r="C122" s="144" t="s">
        <v>198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25" ht="30" x14ac:dyDescent="0.2">
      <c r="A123" s="787"/>
      <c r="B123" s="782"/>
      <c r="C123" s="144" t="s">
        <v>197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25" ht="34.5" customHeight="1" x14ac:dyDescent="0.2">
      <c r="A124" s="995" t="s">
        <v>199</v>
      </c>
      <c r="B124" s="936" t="s">
        <v>200</v>
      </c>
      <c r="C124" s="144" t="s">
        <v>376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25" ht="30" x14ac:dyDescent="0.2">
      <c r="A125" s="1019"/>
      <c r="B125" s="1020"/>
      <c r="C125" s="144" t="s">
        <v>377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25" ht="15" x14ac:dyDescent="0.2">
      <c r="A126" s="1001"/>
      <c r="B126" s="937"/>
      <c r="C126" s="144" t="s">
        <v>375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25" ht="48.75" customHeight="1" x14ac:dyDescent="0.2">
      <c r="A127" s="147" t="s">
        <v>201</v>
      </c>
      <c r="B127" s="144" t="s">
        <v>202</v>
      </c>
      <c r="C127" s="144" t="s">
        <v>190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25" ht="44.25" customHeight="1" x14ac:dyDescent="0.2">
      <c r="A128" s="995" t="s">
        <v>203</v>
      </c>
      <c r="B128" s="936" t="s">
        <v>191</v>
      </c>
      <c r="C128" s="144" t="s">
        <v>378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25" ht="30" x14ac:dyDescent="0.2">
      <c r="A129" s="1001"/>
      <c r="B129" s="937"/>
      <c r="C129" s="144" t="s">
        <v>192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25" s="2" customFormat="1" ht="18.75" customHeight="1" x14ac:dyDescent="0.2">
      <c r="A130" s="1064" t="s">
        <v>204</v>
      </c>
      <c r="B130" s="1026" t="s">
        <v>205</v>
      </c>
      <c r="C130" s="144" t="s">
        <v>379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25" ht="15" x14ac:dyDescent="0.2">
      <c r="A131" s="1029"/>
      <c r="B131" s="1027"/>
      <c r="C131" s="144" t="s">
        <v>380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25" ht="15" x14ac:dyDescent="0.2">
      <c r="A132" s="1029"/>
      <c r="B132" s="1027"/>
      <c r="C132" s="144" t="s">
        <v>193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25" ht="15" x14ac:dyDescent="0.2">
      <c r="A133" s="1030"/>
      <c r="B133" s="1028"/>
      <c r="C133" s="144" t="s">
        <v>406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25" ht="14.25" customHeight="1" x14ac:dyDescent="0.2">
      <c r="A134" s="995" t="s">
        <v>206</v>
      </c>
      <c r="B134" s="936" t="s">
        <v>207</v>
      </c>
      <c r="C134" s="144" t="s">
        <v>382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25" ht="15" x14ac:dyDescent="0.2">
      <c r="A135" s="1019"/>
      <c r="B135" s="1020"/>
      <c r="C135" s="144" t="s">
        <v>373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25" ht="15" x14ac:dyDescent="0.2">
      <c r="A136" s="1001"/>
      <c r="B136" s="937"/>
      <c r="C136" s="144" t="s">
        <v>381</v>
      </c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25" ht="30" x14ac:dyDescent="0.2">
      <c r="A137" s="787" t="s">
        <v>208</v>
      </c>
      <c r="B137" s="782" t="s">
        <v>209</v>
      </c>
      <c r="C137" s="144" t="s">
        <v>543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25" ht="15" x14ac:dyDescent="0.2">
      <c r="A138" s="787"/>
      <c r="B138" s="782"/>
      <c r="C138" s="144" t="s">
        <v>375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25" ht="29.25" customHeight="1" x14ac:dyDescent="0.2">
      <c r="A139" s="787"/>
      <c r="B139" s="782"/>
      <c r="C139" s="144" t="s">
        <v>377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25" s="93" customFormat="1" ht="15" customHeight="1" x14ac:dyDescent="0.2">
      <c r="A140" s="975" t="s">
        <v>617</v>
      </c>
      <c r="B140" s="1011"/>
      <c r="C140" s="983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x14ac:dyDescent="0.2">
      <c r="A141" s="146" t="s">
        <v>40</v>
      </c>
      <c r="B141" s="964" t="s">
        <v>41</v>
      </c>
      <c r="C141" s="965"/>
      <c r="D141" s="17"/>
      <c r="E141" s="35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25" ht="45" x14ac:dyDescent="0.2">
      <c r="A142" s="147" t="s">
        <v>210</v>
      </c>
      <c r="B142" s="146" t="s">
        <v>211</v>
      </c>
      <c r="C142" s="144" t="s">
        <v>211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25" ht="15" x14ac:dyDescent="0.2">
      <c r="A143" s="1007" t="s">
        <v>383</v>
      </c>
      <c r="B143" s="1009" t="s">
        <v>384</v>
      </c>
      <c r="C143" s="161" t="s">
        <v>385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25" ht="32.25" customHeight="1" x14ac:dyDescent="0.2">
      <c r="A144" s="1008"/>
      <c r="B144" s="1010"/>
      <c r="C144" s="161" t="s">
        <v>386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25" ht="15" x14ac:dyDescent="0.2">
      <c r="A145" s="787" t="s">
        <v>212</v>
      </c>
      <c r="B145" s="781" t="s">
        <v>213</v>
      </c>
      <c r="C145" s="37" t="s">
        <v>214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25" ht="45" x14ac:dyDescent="0.2">
      <c r="A146" s="787"/>
      <c r="B146" s="781"/>
      <c r="C146" s="146" t="s">
        <v>215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25" ht="45" x14ac:dyDescent="0.2">
      <c r="A147" s="147" t="s">
        <v>216</v>
      </c>
      <c r="B147" s="146" t="s">
        <v>217</v>
      </c>
      <c r="C147" s="144" t="s">
        <v>218</v>
      </c>
      <c r="D147" s="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25" s="93" customFormat="1" ht="15" x14ac:dyDescent="0.2">
      <c r="A148" s="975" t="s">
        <v>618</v>
      </c>
      <c r="B148" s="1011"/>
      <c r="C148" s="983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9.25" customHeight="1" x14ac:dyDescent="0.2">
      <c r="A149" s="152" t="s">
        <v>553</v>
      </c>
      <c r="B149" s="1012" t="s">
        <v>632</v>
      </c>
      <c r="C149" s="994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25" ht="31.5" customHeight="1" x14ac:dyDescent="0.2">
      <c r="A150" s="152" t="s">
        <v>630</v>
      </c>
      <c r="B150" s="152" t="s">
        <v>631</v>
      </c>
      <c r="C150" s="152" t="s">
        <v>361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25" ht="15" x14ac:dyDescent="0.2">
      <c r="A151" s="1002" t="s">
        <v>629</v>
      </c>
      <c r="B151" s="1003"/>
      <c r="C151" s="994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1:25" ht="29.25" customHeight="1" x14ac:dyDescent="0.2">
      <c r="A152" s="144" t="s">
        <v>26</v>
      </c>
      <c r="B152" s="782" t="s">
        <v>27</v>
      </c>
      <c r="C152" s="782"/>
      <c r="D152" s="17"/>
      <c r="E152" s="35"/>
      <c r="F152" s="17"/>
      <c r="G152" s="17"/>
      <c r="H152" s="17"/>
      <c r="I152" s="17"/>
      <c r="J152" s="17"/>
      <c r="K152" s="17"/>
      <c r="L152" s="17"/>
      <c r="M152" s="17"/>
      <c r="N152" s="28"/>
      <c r="O152" s="28"/>
    </row>
    <row r="153" spans="1:25" ht="28.5" customHeight="1" x14ac:dyDescent="0.2">
      <c r="A153" s="42" t="s">
        <v>219</v>
      </c>
      <c r="B153" s="144" t="s">
        <v>220</v>
      </c>
      <c r="C153" s="144" t="s">
        <v>221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25" ht="166.5" customHeight="1" x14ac:dyDescent="0.2">
      <c r="A154" s="147" t="s">
        <v>222</v>
      </c>
      <c r="B154" s="144" t="s">
        <v>223</v>
      </c>
      <c r="C154" s="144" t="s">
        <v>224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25" ht="90.75" customHeight="1" x14ac:dyDescent="0.2">
      <c r="A155" s="40" t="s">
        <v>225</v>
      </c>
      <c r="B155" s="144" t="s">
        <v>226</v>
      </c>
      <c r="C155" s="144" t="s">
        <v>227</v>
      </c>
      <c r="D155" s="108"/>
      <c r="E155" s="109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25" ht="78" customHeight="1" x14ac:dyDescent="0.2">
      <c r="A156" s="105" t="s">
        <v>228</v>
      </c>
      <c r="B156" s="106" t="s">
        <v>229</v>
      </c>
      <c r="C156" s="144" t="s">
        <v>622</v>
      </c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</row>
    <row r="157" spans="1:25" ht="27.75" customHeight="1" x14ac:dyDescent="0.2">
      <c r="A157" s="787" t="s">
        <v>230</v>
      </c>
      <c r="B157" s="782" t="s">
        <v>231</v>
      </c>
      <c r="C157" s="144" t="s">
        <v>232</v>
      </c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</row>
    <row r="158" spans="1:25" ht="30" x14ac:dyDescent="0.2">
      <c r="A158" s="787"/>
      <c r="B158" s="782"/>
      <c r="C158" s="144" t="s">
        <v>231</v>
      </c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</row>
    <row r="159" spans="1:25" ht="15.75" customHeight="1" x14ac:dyDescent="0.2">
      <c r="A159" s="787"/>
      <c r="B159" s="782"/>
      <c r="C159" s="144" t="s">
        <v>233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25" ht="94.5" customHeight="1" x14ac:dyDescent="0.2">
      <c r="A160" s="105" t="s">
        <v>234</v>
      </c>
      <c r="B160" s="106" t="s">
        <v>235</v>
      </c>
      <c r="C160" s="144" t="s">
        <v>623</v>
      </c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</row>
    <row r="161" spans="1:25" ht="49.5" customHeight="1" x14ac:dyDescent="0.2">
      <c r="A161" s="86" t="s">
        <v>237</v>
      </c>
      <c r="B161" s="110" t="s">
        <v>238</v>
      </c>
      <c r="C161" s="144" t="s">
        <v>180</v>
      </c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</row>
    <row r="162" spans="1:25" ht="45" x14ac:dyDescent="0.2">
      <c r="A162" s="147" t="s">
        <v>239</v>
      </c>
      <c r="B162" s="144" t="s">
        <v>240</v>
      </c>
      <c r="C162" s="146" t="s">
        <v>236</v>
      </c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</row>
    <row r="163" spans="1:25" s="93" customFormat="1" ht="15" x14ac:dyDescent="0.2">
      <c r="A163" s="1004" t="s">
        <v>620</v>
      </c>
      <c r="B163" s="1005"/>
      <c r="C163" s="100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x14ac:dyDescent="0.2">
      <c r="A164" s="147" t="s">
        <v>61</v>
      </c>
      <c r="B164" s="782" t="s">
        <v>62</v>
      </c>
      <c r="C164" s="782"/>
      <c r="D164" s="17"/>
      <c r="E164" s="35"/>
      <c r="F164" s="17"/>
      <c r="G164" s="17"/>
      <c r="H164" s="17"/>
      <c r="I164" s="17"/>
      <c r="J164" s="17"/>
      <c r="K164" s="17"/>
      <c r="L164" s="17"/>
      <c r="M164" s="17"/>
      <c r="N164" s="28"/>
      <c r="O164" s="28"/>
    </row>
    <row r="165" spans="1:25" ht="75" x14ac:dyDescent="0.2">
      <c r="A165" s="147" t="s">
        <v>241</v>
      </c>
      <c r="B165" s="144" t="s">
        <v>242</v>
      </c>
      <c r="C165" s="144" t="s">
        <v>387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25" ht="57.75" customHeight="1" x14ac:dyDescent="0.2">
      <c r="A166" s="147" t="s">
        <v>243</v>
      </c>
      <c r="B166" s="144" t="s">
        <v>244</v>
      </c>
      <c r="C166" s="144" t="s">
        <v>245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25" ht="30" x14ac:dyDescent="0.2">
      <c r="A167" s="147" t="s">
        <v>246</v>
      </c>
      <c r="B167" s="144" t="s">
        <v>247</v>
      </c>
      <c r="C167" s="144" t="s">
        <v>248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pans="1:25" ht="90.75" customHeight="1" x14ac:dyDescent="0.2">
      <c r="A168" s="147" t="s">
        <v>243</v>
      </c>
      <c r="B168" s="144" t="s">
        <v>244</v>
      </c>
      <c r="C168" s="144" t="s">
        <v>563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pans="1:25" ht="30" x14ac:dyDescent="0.2">
      <c r="A169" s="147" t="s">
        <v>249</v>
      </c>
      <c r="B169" s="144" t="s">
        <v>250</v>
      </c>
      <c r="C169" s="144" t="s">
        <v>251</v>
      </c>
      <c r="D169" s="43"/>
      <c r="E169" s="43"/>
      <c r="F169" s="43"/>
      <c r="G169" s="13"/>
      <c r="H169" s="43"/>
      <c r="I169" s="13"/>
      <c r="J169" s="43"/>
      <c r="K169" s="13"/>
      <c r="L169" s="43"/>
      <c r="M169" s="43"/>
      <c r="N169" s="43"/>
      <c r="O169" s="43"/>
    </row>
    <row r="170" spans="1:25" ht="15" x14ac:dyDescent="0.2">
      <c r="A170" s="147" t="s">
        <v>594</v>
      </c>
      <c r="B170" s="144" t="s">
        <v>595</v>
      </c>
      <c r="C170" s="144" t="s">
        <v>595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1:25" s="93" customFormat="1" ht="15" x14ac:dyDescent="0.2">
      <c r="A171" s="975" t="s">
        <v>619</v>
      </c>
      <c r="B171" s="976"/>
      <c r="C171" s="977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97" customFormat="1" ht="30" customHeight="1" x14ac:dyDescent="0.2">
      <c r="A172" s="958" t="s">
        <v>567</v>
      </c>
      <c r="B172" s="959"/>
      <c r="C172" s="96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</row>
    <row r="173" spans="1:25" ht="30.75" customHeight="1" x14ac:dyDescent="0.2">
      <c r="A173" s="990" t="s">
        <v>28</v>
      </c>
      <c r="B173" s="991"/>
      <c r="C173" s="992"/>
      <c r="D173" s="44"/>
      <c r="E173" s="45"/>
      <c r="F173" s="44"/>
      <c r="G173" s="44"/>
      <c r="H173" s="44"/>
      <c r="I173" s="44"/>
      <c r="J173" s="44"/>
      <c r="K173" s="44"/>
      <c r="L173" s="44"/>
      <c r="M173" s="41"/>
      <c r="N173" s="28"/>
      <c r="O173" s="28"/>
    </row>
    <row r="174" spans="1:25" ht="15" x14ac:dyDescent="0.2">
      <c r="A174" s="146" t="s">
        <v>12</v>
      </c>
      <c r="B174" s="781" t="s">
        <v>13</v>
      </c>
      <c r="C174" s="781"/>
      <c r="D174" s="29"/>
      <c r="E174" s="46"/>
      <c r="F174" s="29"/>
      <c r="G174" s="29"/>
      <c r="H174" s="29"/>
      <c r="I174" s="29"/>
      <c r="J174" s="29"/>
      <c r="K174" s="29"/>
      <c r="L174" s="29"/>
      <c r="M174" s="17"/>
      <c r="N174" s="28"/>
      <c r="O174" s="28"/>
    </row>
    <row r="175" spans="1:25" ht="45" x14ac:dyDescent="0.2">
      <c r="A175" s="146" t="s">
        <v>252</v>
      </c>
      <c r="B175" s="146" t="s">
        <v>253</v>
      </c>
      <c r="C175" s="146" t="s">
        <v>254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25" s="8" customFormat="1" ht="122.25" customHeight="1" x14ac:dyDescent="0.2">
      <c r="A176" s="995" t="s">
        <v>255</v>
      </c>
      <c r="B176" s="995" t="s">
        <v>256</v>
      </c>
      <c r="C176" s="936" t="s">
        <v>633</v>
      </c>
      <c r="D176" s="1026"/>
      <c r="E176" s="1026"/>
      <c r="F176" s="1026"/>
      <c r="G176" s="1026"/>
      <c r="H176" s="1026"/>
      <c r="I176" s="1026"/>
      <c r="J176" s="1026"/>
      <c r="K176" s="1026"/>
      <c r="L176" s="1026"/>
      <c r="M176" s="1026"/>
      <c r="N176" s="1026"/>
      <c r="O176" s="1026"/>
    </row>
    <row r="177" spans="1:25" ht="4.5" customHeight="1" x14ac:dyDescent="0.25">
      <c r="A177" s="1001"/>
      <c r="B177" s="1001"/>
      <c r="C177" s="997"/>
      <c r="D177" s="1225"/>
      <c r="E177" s="1225"/>
      <c r="F177" s="1225"/>
      <c r="G177" s="1224"/>
      <c r="H177" s="1224"/>
      <c r="I177" s="1224"/>
      <c r="J177" s="1224"/>
      <c r="K177" s="1224"/>
      <c r="L177" s="1224"/>
      <c r="M177" s="1224"/>
      <c r="N177" s="1224"/>
      <c r="O177" s="1224"/>
      <c r="P177"/>
    </row>
    <row r="178" spans="1:25" ht="36" customHeight="1" x14ac:dyDescent="0.25">
      <c r="A178" s="143" t="s">
        <v>635</v>
      </c>
      <c r="B178" s="143" t="s">
        <v>634</v>
      </c>
      <c r="C178" s="147" t="s">
        <v>636</v>
      </c>
      <c r="D178" s="13"/>
      <c r="E178" s="13"/>
      <c r="F178" s="13"/>
      <c r="G178" s="31"/>
      <c r="H178" s="31"/>
      <c r="I178" s="47"/>
      <c r="J178" s="31"/>
      <c r="K178" s="31"/>
      <c r="L178" s="31"/>
      <c r="M178" s="31"/>
      <c r="N178" s="31"/>
      <c r="O178" s="31"/>
      <c r="P178"/>
    </row>
    <row r="179" spans="1:25" ht="164.25" customHeight="1" x14ac:dyDescent="0.25">
      <c r="A179" s="143" t="s">
        <v>637</v>
      </c>
      <c r="B179" s="143" t="s">
        <v>638</v>
      </c>
      <c r="C179" s="147" t="s">
        <v>639</v>
      </c>
      <c r="D179" s="13"/>
      <c r="E179" s="13"/>
      <c r="F179" s="13"/>
      <c r="G179" s="31"/>
      <c r="H179" s="31"/>
      <c r="I179" s="47"/>
      <c r="J179" s="31"/>
      <c r="K179" s="31"/>
      <c r="L179" s="31"/>
      <c r="M179" s="31"/>
      <c r="N179" s="31"/>
      <c r="O179" s="31"/>
      <c r="P179"/>
    </row>
    <row r="180" spans="1:25" ht="45" customHeight="1" x14ac:dyDescent="0.25">
      <c r="A180" s="787" t="s">
        <v>257</v>
      </c>
      <c r="B180" s="788" t="s">
        <v>258</v>
      </c>
      <c r="C180" s="147" t="s">
        <v>259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/>
    </row>
    <row r="181" spans="1:25" ht="45" x14ac:dyDescent="0.25">
      <c r="A181" s="787"/>
      <c r="B181" s="788"/>
      <c r="C181" s="147" t="s">
        <v>258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/>
    </row>
    <row r="182" spans="1:25" ht="15" x14ac:dyDescent="0.25">
      <c r="A182" s="787"/>
      <c r="B182" s="788"/>
      <c r="C182" s="147" t="s">
        <v>260</v>
      </c>
      <c r="D182" s="13"/>
      <c r="E182" s="13"/>
      <c r="F182" s="13"/>
      <c r="G182" s="13"/>
      <c r="H182" s="13"/>
      <c r="I182" s="31"/>
      <c r="J182" s="31"/>
      <c r="K182" s="47"/>
      <c r="L182" s="47"/>
      <c r="M182" s="47"/>
      <c r="N182" s="47"/>
      <c r="O182" s="31"/>
      <c r="P182"/>
    </row>
    <row r="183" spans="1:25" ht="182.25" customHeight="1" x14ac:dyDescent="0.2">
      <c r="A183" s="152" t="s">
        <v>261</v>
      </c>
      <c r="B183" s="152" t="s">
        <v>262</v>
      </c>
      <c r="C183" s="152" t="s">
        <v>263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25" ht="91.5" customHeight="1" x14ac:dyDescent="0.2">
      <c r="A184" s="147" t="s">
        <v>264</v>
      </c>
      <c r="B184" s="147" t="s">
        <v>265</v>
      </c>
      <c r="C184" s="146" t="s">
        <v>266</v>
      </c>
      <c r="D184" s="11"/>
      <c r="E184" s="30"/>
      <c r="F184" s="11"/>
      <c r="G184" s="11"/>
      <c r="H184" s="13"/>
      <c r="I184" s="31"/>
      <c r="J184" s="31"/>
      <c r="K184" s="47"/>
      <c r="L184" s="47"/>
      <c r="M184" s="31"/>
      <c r="N184" s="31"/>
      <c r="O184" s="31"/>
    </row>
    <row r="185" spans="1:25" ht="15.75" customHeight="1" x14ac:dyDescent="0.2">
      <c r="A185" s="147" t="s">
        <v>640</v>
      </c>
      <c r="B185" s="147" t="s">
        <v>641</v>
      </c>
      <c r="C185" s="146" t="s">
        <v>641</v>
      </c>
      <c r="D185" s="11"/>
      <c r="E185" s="30"/>
      <c r="F185" s="11"/>
      <c r="G185" s="11"/>
      <c r="H185" s="13"/>
      <c r="I185" s="31"/>
      <c r="J185" s="31"/>
      <c r="K185" s="47"/>
      <c r="L185" s="47"/>
      <c r="M185" s="31"/>
      <c r="N185" s="31"/>
      <c r="O185" s="31"/>
    </row>
    <row r="186" spans="1:25" ht="75" customHeight="1" x14ac:dyDescent="0.2">
      <c r="A186" s="147" t="s">
        <v>642</v>
      </c>
      <c r="B186" s="147" t="s">
        <v>643</v>
      </c>
      <c r="C186" s="146" t="s">
        <v>644</v>
      </c>
      <c r="D186" s="11"/>
      <c r="E186" s="30"/>
      <c r="F186" s="11"/>
      <c r="G186" s="11"/>
      <c r="H186" s="13"/>
      <c r="I186" s="31"/>
      <c r="J186" s="31"/>
      <c r="K186" s="47"/>
      <c r="L186" s="47"/>
      <c r="M186" s="31"/>
      <c r="N186" s="31"/>
      <c r="O186" s="31"/>
    </row>
    <row r="187" spans="1:25" ht="17.25" customHeight="1" x14ac:dyDescent="0.2">
      <c r="A187" s="147" t="s">
        <v>12</v>
      </c>
      <c r="B187" s="993" t="s">
        <v>15</v>
      </c>
      <c r="C187" s="994"/>
      <c r="D187" s="11"/>
      <c r="E187" s="30"/>
      <c r="F187" s="11"/>
      <c r="G187" s="11"/>
      <c r="H187" s="13"/>
      <c r="I187" s="31"/>
      <c r="J187" s="31"/>
      <c r="K187" s="47"/>
      <c r="L187" s="47"/>
      <c r="M187" s="31"/>
      <c r="N187" s="31"/>
      <c r="O187" s="31"/>
    </row>
    <row r="188" spans="1:25" ht="60.75" customHeight="1" x14ac:dyDescent="0.2">
      <c r="A188" s="995" t="s">
        <v>645</v>
      </c>
      <c r="B188" s="995" t="s">
        <v>646</v>
      </c>
      <c r="C188" s="146" t="s">
        <v>647</v>
      </c>
      <c r="D188" s="11"/>
      <c r="E188" s="30"/>
      <c r="F188" s="11"/>
      <c r="G188" s="11"/>
      <c r="H188" s="13"/>
      <c r="I188" s="31"/>
      <c r="J188" s="31"/>
      <c r="K188" s="47"/>
      <c r="L188" s="47"/>
      <c r="M188" s="31"/>
      <c r="N188" s="31"/>
      <c r="O188" s="31"/>
    </row>
    <row r="189" spans="1:25" ht="29.25" customHeight="1" x14ac:dyDescent="0.2">
      <c r="A189" s="996"/>
      <c r="B189" s="996"/>
      <c r="C189" s="146" t="s">
        <v>648</v>
      </c>
      <c r="D189" s="11"/>
      <c r="E189" s="30"/>
      <c r="F189" s="11"/>
      <c r="G189" s="11"/>
      <c r="H189" s="13"/>
      <c r="I189" s="31"/>
      <c r="J189" s="31"/>
      <c r="K189" s="47"/>
      <c r="L189" s="47"/>
      <c r="M189" s="31"/>
      <c r="N189" s="31"/>
      <c r="O189" s="31"/>
    </row>
    <row r="190" spans="1:25" ht="30.75" customHeight="1" x14ac:dyDescent="0.2">
      <c r="A190" s="997"/>
      <c r="B190" s="997"/>
      <c r="C190" s="146" t="s">
        <v>649</v>
      </c>
      <c r="D190" s="11"/>
      <c r="E190" s="30"/>
      <c r="F190" s="11"/>
      <c r="G190" s="11"/>
      <c r="H190" s="13"/>
      <c r="I190" s="31"/>
      <c r="J190" s="31"/>
      <c r="K190" s="47"/>
      <c r="L190" s="47"/>
      <c r="M190" s="31"/>
      <c r="N190" s="31"/>
      <c r="O190" s="31"/>
    </row>
    <row r="191" spans="1:25" s="97" customFormat="1" ht="30" customHeight="1" x14ac:dyDescent="0.2">
      <c r="A191" s="958" t="s">
        <v>568</v>
      </c>
      <c r="B191" s="959"/>
      <c r="C191" s="960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</row>
    <row r="192" spans="1:25" ht="16.5" customHeight="1" x14ac:dyDescent="0.2">
      <c r="A192" s="961" t="s">
        <v>51</v>
      </c>
      <c r="B192" s="962"/>
      <c r="C192" s="963"/>
      <c r="D192" s="48"/>
      <c r="E192" s="49"/>
      <c r="F192" s="48"/>
      <c r="G192" s="48"/>
      <c r="H192" s="48"/>
      <c r="I192" s="48"/>
      <c r="J192" s="48"/>
      <c r="K192" s="48"/>
      <c r="L192" s="48"/>
      <c r="M192" s="17"/>
      <c r="N192" s="28"/>
      <c r="O192" s="28"/>
    </row>
    <row r="193" spans="1:25" ht="15" customHeight="1" x14ac:dyDescent="0.2">
      <c r="A193" s="112" t="s">
        <v>1</v>
      </c>
      <c r="B193" s="982" t="s">
        <v>16</v>
      </c>
      <c r="C193" s="98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</row>
    <row r="194" spans="1:25" ht="30" x14ac:dyDescent="0.2">
      <c r="A194" s="147" t="s">
        <v>267</v>
      </c>
      <c r="B194" s="147" t="s">
        <v>268</v>
      </c>
      <c r="C194" s="147" t="s">
        <v>269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1:25" ht="15" customHeight="1" x14ac:dyDescent="0.2">
      <c r="A195" s="112" t="s">
        <v>29</v>
      </c>
      <c r="B195" s="112" t="s">
        <v>17</v>
      </c>
      <c r="C195" s="112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</row>
    <row r="196" spans="1:25" ht="16.5" customHeight="1" x14ac:dyDescent="0.2">
      <c r="A196" s="147" t="s">
        <v>270</v>
      </c>
      <c r="B196" s="147" t="s">
        <v>271</v>
      </c>
      <c r="C196" s="147" t="s">
        <v>272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1:25" ht="16.5" customHeight="1" x14ac:dyDescent="0.2">
      <c r="A197" s="147" t="s">
        <v>602</v>
      </c>
      <c r="B197" s="147" t="s">
        <v>601</v>
      </c>
      <c r="C197" s="147" t="s">
        <v>603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</row>
    <row r="198" spans="1:25" s="97" customFormat="1" ht="16.5" customHeight="1" x14ac:dyDescent="0.2">
      <c r="A198" s="958" t="s">
        <v>569</v>
      </c>
      <c r="B198" s="959"/>
      <c r="C198" s="14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</row>
    <row r="199" spans="1:25" s="18" customFormat="1" ht="16.5" customHeight="1" x14ac:dyDescent="0.2">
      <c r="A199" s="984" t="s">
        <v>572</v>
      </c>
      <c r="B199" s="985"/>
      <c r="C199" s="986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</row>
    <row r="200" spans="1:25" s="2" customFormat="1" ht="27.75" customHeight="1" x14ac:dyDescent="0.2">
      <c r="A200" s="987" t="s">
        <v>273</v>
      </c>
      <c r="B200" s="988"/>
      <c r="C200" s="989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</row>
    <row r="201" spans="1:25" ht="30.75" customHeight="1" x14ac:dyDescent="0.2">
      <c r="A201" s="990" t="s">
        <v>7</v>
      </c>
      <c r="B201" s="991"/>
      <c r="C201" s="992"/>
      <c r="D201" s="17"/>
      <c r="E201" s="35"/>
      <c r="F201" s="17"/>
      <c r="G201" s="17"/>
      <c r="H201" s="17"/>
      <c r="I201" s="17"/>
      <c r="J201" s="17"/>
      <c r="K201" s="17"/>
      <c r="L201" s="17"/>
      <c r="M201" s="17"/>
      <c r="N201" s="28"/>
      <c r="O201" s="28"/>
    </row>
    <row r="202" spans="1:25" ht="15" customHeight="1" x14ac:dyDescent="0.2">
      <c r="A202" s="144" t="s">
        <v>20</v>
      </c>
      <c r="B202" s="948" t="s">
        <v>21</v>
      </c>
      <c r="C202" s="949"/>
      <c r="D202" s="108"/>
      <c r="E202" s="109"/>
      <c r="F202" s="108"/>
      <c r="G202" s="108"/>
      <c r="H202" s="108"/>
      <c r="I202" s="108"/>
      <c r="J202" s="108"/>
      <c r="K202" s="108"/>
      <c r="L202" s="108"/>
      <c r="M202" s="108"/>
      <c r="N202" s="111"/>
      <c r="O202" s="111"/>
    </row>
    <row r="203" spans="1:25" ht="45" x14ac:dyDescent="0.2">
      <c r="A203" s="147" t="s">
        <v>274</v>
      </c>
      <c r="B203" s="144" t="s">
        <v>275</v>
      </c>
      <c r="C203" s="144" t="s">
        <v>276</v>
      </c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</row>
    <row r="204" spans="1:25" ht="48" customHeight="1" x14ac:dyDescent="0.2">
      <c r="A204" s="147" t="s">
        <v>277</v>
      </c>
      <c r="B204" s="146" t="s">
        <v>278</v>
      </c>
      <c r="C204" s="144" t="s">
        <v>276</v>
      </c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</row>
    <row r="205" spans="1:25" ht="60" x14ac:dyDescent="0.2">
      <c r="A205" s="147" t="s">
        <v>279</v>
      </c>
      <c r="B205" s="146" t="s">
        <v>280</v>
      </c>
      <c r="C205" s="144" t="s">
        <v>276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43"/>
      <c r="O205" s="43"/>
    </row>
    <row r="206" spans="1:25" ht="34.5" customHeight="1" x14ac:dyDescent="0.2">
      <c r="A206" s="147" t="s">
        <v>281</v>
      </c>
      <c r="B206" s="146" t="s">
        <v>282</v>
      </c>
      <c r="C206" s="144" t="s">
        <v>276</v>
      </c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43"/>
      <c r="O206" s="43"/>
    </row>
    <row r="207" spans="1:25" ht="60" x14ac:dyDescent="0.2">
      <c r="A207" s="147" t="s">
        <v>283</v>
      </c>
      <c r="B207" s="144" t="s">
        <v>284</v>
      </c>
      <c r="C207" s="144" t="s">
        <v>276</v>
      </c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</row>
    <row r="208" spans="1:25" ht="45" x14ac:dyDescent="0.2">
      <c r="A208" s="147" t="s">
        <v>285</v>
      </c>
      <c r="B208" s="146" t="s">
        <v>286</v>
      </c>
      <c r="C208" s="144" t="s">
        <v>276</v>
      </c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31"/>
      <c r="O208" s="31"/>
    </row>
    <row r="209" spans="1:25" ht="90" x14ac:dyDescent="0.2">
      <c r="A209" s="147" t="s">
        <v>287</v>
      </c>
      <c r="B209" s="144" t="s">
        <v>288</v>
      </c>
      <c r="C209" s="144" t="s">
        <v>276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31"/>
      <c r="O209" s="31"/>
    </row>
    <row r="210" spans="1:25" ht="45" x14ac:dyDescent="0.2">
      <c r="A210" s="147" t="s">
        <v>289</v>
      </c>
      <c r="B210" s="146" t="s">
        <v>290</v>
      </c>
      <c r="C210" s="144" t="s">
        <v>276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31"/>
      <c r="O210" s="31"/>
    </row>
    <row r="211" spans="1:25" ht="75" x14ac:dyDescent="0.2">
      <c r="A211" s="147" t="s">
        <v>291</v>
      </c>
      <c r="B211" s="146" t="s">
        <v>292</v>
      </c>
      <c r="C211" s="144" t="s">
        <v>276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31"/>
      <c r="O211" s="31"/>
    </row>
    <row r="212" spans="1:25" ht="45" x14ac:dyDescent="0.2">
      <c r="A212" s="147" t="s">
        <v>293</v>
      </c>
      <c r="B212" s="146" t="s">
        <v>294</v>
      </c>
      <c r="C212" s="144" t="s">
        <v>276</v>
      </c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25" ht="66.75" customHeight="1" x14ac:dyDescent="0.2">
      <c r="A213" s="147" t="s">
        <v>575</v>
      </c>
      <c r="B213" s="146" t="s">
        <v>574</v>
      </c>
      <c r="C213" s="144" t="s">
        <v>576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85"/>
      <c r="O213" s="85"/>
    </row>
    <row r="214" spans="1:25" s="93" customFormat="1" ht="31.5" customHeight="1" x14ac:dyDescent="0.2">
      <c r="A214" s="975" t="s">
        <v>621</v>
      </c>
      <c r="B214" s="976"/>
      <c r="C214" s="977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.5" customHeight="1" x14ac:dyDescent="0.2">
      <c r="A215" s="147" t="s">
        <v>3</v>
      </c>
      <c r="B215" s="948" t="s">
        <v>4</v>
      </c>
      <c r="C215" s="949"/>
      <c r="D215" s="50"/>
      <c r="E215" s="51"/>
      <c r="F215" s="50"/>
      <c r="G215" s="50"/>
      <c r="H215" s="50"/>
      <c r="I215" s="50"/>
      <c r="J215" s="50"/>
      <c r="K215" s="50"/>
      <c r="L215" s="50"/>
      <c r="M215" s="50"/>
      <c r="N215" s="50"/>
      <c r="O215" s="50"/>
    </row>
    <row r="216" spans="1:25" ht="64.5" customHeight="1" x14ac:dyDescent="0.2">
      <c r="A216" s="147" t="s">
        <v>295</v>
      </c>
      <c r="B216" s="144" t="s">
        <v>296</v>
      </c>
      <c r="C216" s="144" t="s">
        <v>297</v>
      </c>
      <c r="D216" s="12"/>
      <c r="E216" s="12"/>
      <c r="F216" s="12"/>
      <c r="G216" s="12"/>
      <c r="H216" s="31"/>
      <c r="I216" s="31"/>
      <c r="J216" s="31"/>
      <c r="K216" s="31"/>
      <c r="L216" s="31"/>
      <c r="M216" s="31"/>
      <c r="N216" s="31"/>
      <c r="O216" s="31"/>
    </row>
    <row r="217" spans="1:25" ht="60.75" customHeight="1" x14ac:dyDescent="0.2">
      <c r="A217" s="147" t="s">
        <v>298</v>
      </c>
      <c r="B217" s="144" t="s">
        <v>299</v>
      </c>
      <c r="C217" s="144" t="s">
        <v>300</v>
      </c>
      <c r="D217" s="52"/>
      <c r="E217" s="31"/>
      <c r="F217" s="31"/>
      <c r="G217" s="52"/>
      <c r="H217" s="53"/>
      <c r="I217" s="53"/>
      <c r="J217" s="53"/>
      <c r="K217" s="53"/>
      <c r="L217" s="53"/>
      <c r="M217" s="53"/>
      <c r="N217" s="53"/>
      <c r="O217" s="53"/>
    </row>
    <row r="218" spans="1:25" ht="33" customHeight="1" x14ac:dyDescent="0.2">
      <c r="A218" s="54" t="s">
        <v>301</v>
      </c>
      <c r="B218" s="6" t="s">
        <v>302</v>
      </c>
      <c r="C218" s="144" t="s">
        <v>303</v>
      </c>
      <c r="D218" s="13"/>
      <c r="E218" s="13"/>
      <c r="F218" s="13"/>
      <c r="G218" s="13"/>
      <c r="H218" s="13"/>
      <c r="I218" s="13"/>
      <c r="J218" s="13"/>
      <c r="K218" s="13"/>
      <c r="L218" s="13"/>
      <c r="M218" s="30"/>
      <c r="N218" s="13"/>
      <c r="O218" s="13"/>
    </row>
    <row r="219" spans="1:25" ht="93.75" customHeight="1" x14ac:dyDescent="0.2">
      <c r="A219" s="54" t="s">
        <v>304</v>
      </c>
      <c r="B219" s="146" t="s">
        <v>305</v>
      </c>
      <c r="C219" s="144" t="s">
        <v>306</v>
      </c>
      <c r="D219" s="13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</row>
    <row r="220" spans="1:25" ht="50.25" customHeight="1" x14ac:dyDescent="0.2">
      <c r="A220" s="54" t="s">
        <v>307</v>
      </c>
      <c r="B220" s="146" t="s">
        <v>308</v>
      </c>
      <c r="C220" s="144" t="s">
        <v>309</v>
      </c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30"/>
      <c r="O220" s="13"/>
    </row>
    <row r="221" spans="1:25" ht="60.75" customHeight="1" x14ac:dyDescent="0.2">
      <c r="A221" s="54" t="s">
        <v>310</v>
      </c>
      <c r="B221" s="146" t="s">
        <v>311</v>
      </c>
      <c r="C221" s="144" t="s">
        <v>312</v>
      </c>
      <c r="D221" s="13"/>
      <c r="E221" s="13"/>
      <c r="F221" s="13"/>
      <c r="G221" s="13"/>
      <c r="H221" s="30"/>
      <c r="I221" s="30"/>
      <c r="J221" s="30"/>
      <c r="K221" s="30"/>
      <c r="L221" s="30"/>
      <c r="M221" s="30"/>
      <c r="N221" s="30"/>
      <c r="O221" s="30"/>
    </row>
    <row r="222" spans="1:25" ht="258" customHeight="1" x14ac:dyDescent="0.2">
      <c r="A222" s="54" t="s">
        <v>313</v>
      </c>
      <c r="B222" s="146" t="s">
        <v>314</v>
      </c>
      <c r="C222" s="144" t="s">
        <v>315</v>
      </c>
      <c r="D222" s="13"/>
      <c r="E222" s="13"/>
      <c r="F222" s="13"/>
      <c r="G222" s="13"/>
      <c r="H222" s="13"/>
      <c r="I222" s="13"/>
      <c r="J222" s="13"/>
      <c r="K222" s="30"/>
      <c r="L222" s="30"/>
      <c r="M222" s="30"/>
      <c r="N222" s="30"/>
      <c r="O222" s="30"/>
    </row>
    <row r="223" spans="1:25" ht="20.25" customHeight="1" x14ac:dyDescent="0.2">
      <c r="A223" s="944" t="s">
        <v>614</v>
      </c>
      <c r="B223" s="978"/>
      <c r="C223" s="945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</row>
    <row r="224" spans="1:25" ht="15" customHeight="1" x14ac:dyDescent="0.2">
      <c r="A224" s="55" t="s">
        <v>33</v>
      </c>
      <c r="B224" s="964" t="s">
        <v>34</v>
      </c>
      <c r="C224" s="965"/>
      <c r="D224" s="56"/>
      <c r="E224" s="57"/>
      <c r="F224" s="56"/>
      <c r="G224" s="56"/>
      <c r="H224" s="56"/>
      <c r="I224" s="56"/>
      <c r="J224" s="56"/>
      <c r="K224" s="56"/>
      <c r="L224" s="56"/>
      <c r="M224" s="17"/>
      <c r="N224" s="28"/>
      <c r="O224" s="28"/>
    </row>
    <row r="225" spans="1:15" ht="63.75" customHeight="1" x14ac:dyDescent="0.2">
      <c r="A225" s="54" t="s">
        <v>316</v>
      </c>
      <c r="B225" s="146" t="s">
        <v>317</v>
      </c>
      <c r="C225" s="144" t="s">
        <v>318</v>
      </c>
      <c r="D225" s="13"/>
      <c r="E225" s="13"/>
      <c r="F225" s="13"/>
      <c r="G225" s="13"/>
      <c r="H225" s="13"/>
      <c r="I225" s="13"/>
      <c r="J225" s="13"/>
      <c r="K225" s="31"/>
      <c r="L225" s="31"/>
      <c r="M225" s="31"/>
      <c r="N225" s="31"/>
      <c r="O225" s="31"/>
    </row>
    <row r="226" spans="1:15" ht="64.5" customHeight="1" x14ac:dyDescent="0.2">
      <c r="A226" s="54" t="s">
        <v>319</v>
      </c>
      <c r="B226" s="146" t="s">
        <v>49</v>
      </c>
      <c r="C226" s="144" t="s">
        <v>318</v>
      </c>
      <c r="D226" s="13"/>
      <c r="E226" s="13"/>
      <c r="F226" s="13"/>
      <c r="G226" s="13"/>
      <c r="H226" s="13"/>
      <c r="I226" s="13"/>
      <c r="J226" s="13"/>
      <c r="K226" s="31"/>
      <c r="L226" s="31"/>
      <c r="M226" s="31"/>
      <c r="N226" s="31"/>
      <c r="O226" s="31"/>
    </row>
    <row r="227" spans="1:15" ht="64.5" customHeight="1" x14ac:dyDescent="0.2">
      <c r="A227" s="54" t="s">
        <v>320</v>
      </c>
      <c r="B227" s="146" t="s">
        <v>50</v>
      </c>
      <c r="C227" s="144" t="s">
        <v>318</v>
      </c>
      <c r="D227" s="13"/>
      <c r="E227" s="13"/>
      <c r="F227" s="13"/>
      <c r="G227" s="13"/>
      <c r="H227" s="13"/>
      <c r="I227" s="13"/>
      <c r="J227" s="13"/>
      <c r="K227" s="31"/>
      <c r="L227" s="31"/>
      <c r="M227" s="31"/>
      <c r="N227" s="31"/>
      <c r="O227" s="31"/>
    </row>
    <row r="228" spans="1:15" ht="75" x14ac:dyDescent="0.2">
      <c r="A228" s="54" t="s">
        <v>321</v>
      </c>
      <c r="B228" s="146" t="s">
        <v>322</v>
      </c>
      <c r="C228" s="144" t="s">
        <v>323</v>
      </c>
      <c r="D228" s="13"/>
      <c r="E228" s="13"/>
      <c r="F228" s="13"/>
      <c r="G228" s="13"/>
      <c r="H228" s="31"/>
      <c r="I228" s="31"/>
      <c r="J228" s="31"/>
      <c r="K228" s="31"/>
      <c r="L228" s="31"/>
      <c r="M228" s="31"/>
      <c r="N228" s="31"/>
      <c r="O228" s="31"/>
    </row>
    <row r="229" spans="1:15" ht="75" x14ac:dyDescent="0.2">
      <c r="A229" s="54" t="s">
        <v>324</v>
      </c>
      <c r="B229" s="146" t="s">
        <v>325</v>
      </c>
      <c r="C229" s="144" t="s">
        <v>323</v>
      </c>
      <c r="D229" s="13"/>
      <c r="E229" s="13"/>
      <c r="F229" s="13"/>
      <c r="G229" s="13"/>
      <c r="H229" s="31"/>
      <c r="I229" s="31"/>
      <c r="J229" s="31"/>
      <c r="K229" s="31"/>
      <c r="L229" s="31"/>
      <c r="M229" s="31"/>
      <c r="N229" s="31"/>
      <c r="O229" s="31"/>
    </row>
    <row r="230" spans="1:15" ht="15" customHeight="1" x14ac:dyDescent="0.2">
      <c r="A230" s="979" t="s">
        <v>624</v>
      </c>
      <c r="B230" s="980"/>
      <c r="C230" s="98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</row>
    <row r="231" spans="1:15" ht="18.75" customHeight="1" x14ac:dyDescent="0.2">
      <c r="A231" s="54" t="s">
        <v>22</v>
      </c>
      <c r="B231" s="964" t="s">
        <v>23</v>
      </c>
      <c r="C231" s="965"/>
      <c r="D231" s="17"/>
      <c r="E231" s="35"/>
      <c r="F231" s="17"/>
      <c r="G231" s="17"/>
      <c r="H231" s="17"/>
      <c r="I231" s="17"/>
      <c r="J231" s="17"/>
      <c r="K231" s="17"/>
      <c r="L231" s="17"/>
      <c r="M231" s="17"/>
      <c r="N231" s="28"/>
      <c r="O231" s="28"/>
    </row>
    <row r="232" spans="1:15" ht="60" x14ac:dyDescent="0.2">
      <c r="A232" s="54" t="s">
        <v>326</v>
      </c>
      <c r="B232" s="146" t="s">
        <v>327</v>
      </c>
      <c r="C232" s="144" t="s">
        <v>276</v>
      </c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ht="45" customHeight="1" x14ac:dyDescent="0.2">
      <c r="A233" s="54" t="s">
        <v>328</v>
      </c>
      <c r="B233" s="146" t="s">
        <v>329</v>
      </c>
      <c r="C233" s="144" t="s">
        <v>330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48" customHeight="1" x14ac:dyDescent="0.2">
      <c r="A234" s="54" t="s">
        <v>331</v>
      </c>
      <c r="B234" s="146" t="s">
        <v>332</v>
      </c>
      <c r="C234" s="144" t="s">
        <v>330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ht="46.5" customHeight="1" x14ac:dyDescent="0.2">
      <c r="A235" s="54" t="s">
        <v>333</v>
      </c>
      <c r="B235" s="146" t="s">
        <v>334</v>
      </c>
      <c r="C235" s="144" t="s">
        <v>330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ht="45" customHeight="1" x14ac:dyDescent="0.2">
      <c r="A236" s="54" t="s">
        <v>335</v>
      </c>
      <c r="B236" s="146" t="s">
        <v>336</v>
      </c>
      <c r="C236" s="144" t="s">
        <v>330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ht="29.25" customHeight="1" x14ac:dyDescent="0.2">
      <c r="A237" s="54" t="s">
        <v>337</v>
      </c>
      <c r="B237" s="146" t="s">
        <v>338</v>
      </c>
      <c r="C237" s="144" t="s">
        <v>339</v>
      </c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ht="45" x14ac:dyDescent="0.2">
      <c r="A238" s="58" t="s">
        <v>340</v>
      </c>
      <c r="B238" s="146" t="s">
        <v>341</v>
      </c>
      <c r="C238" s="144" t="s">
        <v>342</v>
      </c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ht="15" customHeight="1" x14ac:dyDescent="0.2">
      <c r="A239" s="966" t="s">
        <v>625</v>
      </c>
      <c r="B239" s="967"/>
      <c r="C239" s="968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</row>
    <row r="240" spans="1:15" ht="15.75" customHeight="1" x14ac:dyDescent="0.2">
      <c r="A240" s="159" t="s">
        <v>24</v>
      </c>
      <c r="B240" s="964" t="s">
        <v>25</v>
      </c>
      <c r="C240" s="965"/>
      <c r="D240" s="29"/>
      <c r="E240" s="46"/>
      <c r="F240" s="29"/>
      <c r="G240" s="29"/>
      <c r="H240" s="29"/>
      <c r="I240" s="29"/>
      <c r="J240" s="29"/>
      <c r="K240" s="29"/>
      <c r="L240" s="29"/>
      <c r="M240" s="17"/>
      <c r="N240" s="28"/>
      <c r="O240" s="28"/>
    </row>
    <row r="241" spans="1:15" ht="30" x14ac:dyDescent="0.2">
      <c r="A241" s="152" t="s">
        <v>343</v>
      </c>
      <c r="B241" s="144" t="s">
        <v>344</v>
      </c>
      <c r="C241" s="144" t="s">
        <v>345</v>
      </c>
      <c r="D241" s="13"/>
      <c r="E241" s="13"/>
      <c r="F241" s="13"/>
      <c r="G241" s="13"/>
      <c r="H241" s="13"/>
      <c r="I241" s="13"/>
      <c r="J241" s="13"/>
      <c r="K241" s="17"/>
      <c r="L241" s="17"/>
      <c r="M241" s="17"/>
      <c r="N241" s="28"/>
      <c r="O241" s="28"/>
    </row>
    <row r="242" spans="1:15" ht="30" x14ac:dyDescent="0.2">
      <c r="A242" s="152" t="s">
        <v>346</v>
      </c>
      <c r="B242" s="144" t="s">
        <v>347</v>
      </c>
      <c r="C242" s="72" t="s">
        <v>348</v>
      </c>
      <c r="D242" s="13"/>
      <c r="E242" s="13"/>
      <c r="F242" s="13"/>
      <c r="G242" s="13"/>
      <c r="H242" s="13"/>
      <c r="I242" s="13"/>
      <c r="J242" s="13"/>
      <c r="K242" s="13"/>
      <c r="L242" s="17"/>
      <c r="M242" s="17"/>
      <c r="N242" s="17"/>
      <c r="O242" s="17"/>
    </row>
    <row r="243" spans="1:15" ht="60" x14ac:dyDescent="0.2">
      <c r="A243" s="152" t="s">
        <v>349</v>
      </c>
      <c r="B243" s="144" t="s">
        <v>350</v>
      </c>
      <c r="C243" s="146" t="s">
        <v>345</v>
      </c>
      <c r="D243" s="38"/>
      <c r="E243" s="38"/>
      <c r="F243" s="38"/>
      <c r="G243" s="38"/>
      <c r="H243" s="38"/>
      <c r="I243" s="38"/>
      <c r="J243" s="38"/>
      <c r="K243" s="17"/>
      <c r="L243" s="17"/>
      <c r="M243" s="17"/>
      <c r="N243" s="17"/>
      <c r="O243" s="17"/>
    </row>
    <row r="244" spans="1:15" ht="45" x14ac:dyDescent="0.2">
      <c r="A244" s="152" t="s">
        <v>351</v>
      </c>
      <c r="B244" s="144" t="s">
        <v>352</v>
      </c>
      <c r="C244" s="146" t="s">
        <v>353</v>
      </c>
      <c r="D244" s="13"/>
      <c r="E244" s="13"/>
      <c r="F244" s="13"/>
      <c r="G244" s="13"/>
      <c r="H244" s="13"/>
      <c r="I244" s="13"/>
      <c r="J244" s="13"/>
      <c r="K244" s="17"/>
      <c r="L244" s="17"/>
      <c r="M244" s="17"/>
      <c r="N244" s="28"/>
      <c r="O244" s="28"/>
    </row>
    <row r="245" spans="1:15" ht="105" x14ac:dyDescent="0.2">
      <c r="A245" s="59" t="s">
        <v>354</v>
      </c>
      <c r="B245" s="146" t="s">
        <v>355</v>
      </c>
      <c r="C245" s="146" t="s">
        <v>276</v>
      </c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ht="15" x14ac:dyDescent="0.2">
      <c r="A246" s="969" t="s">
        <v>616</v>
      </c>
      <c r="B246" s="970"/>
      <c r="C246" s="971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</row>
    <row r="247" spans="1:15" ht="15" x14ac:dyDescent="0.2">
      <c r="A247" s="60" t="s">
        <v>45</v>
      </c>
      <c r="B247" s="146" t="s">
        <v>46</v>
      </c>
      <c r="C247" s="146"/>
      <c r="D247" s="61"/>
      <c r="E247" s="62"/>
      <c r="F247" s="61"/>
      <c r="G247" s="61"/>
      <c r="H247" s="61"/>
      <c r="I247" s="61"/>
      <c r="J247" s="61"/>
      <c r="K247" s="61"/>
      <c r="L247" s="61"/>
      <c r="M247" s="17"/>
      <c r="N247" s="28"/>
      <c r="O247" s="28"/>
    </row>
    <row r="248" spans="1:15" ht="75" x14ac:dyDescent="0.2">
      <c r="A248" s="63" t="s">
        <v>388</v>
      </c>
      <c r="B248" s="64" t="s">
        <v>389</v>
      </c>
      <c r="C248" s="64" t="s">
        <v>348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1:15" ht="45" x14ac:dyDescent="0.2">
      <c r="A249" s="60" t="s">
        <v>356</v>
      </c>
      <c r="B249" s="146" t="s">
        <v>357</v>
      </c>
      <c r="C249" s="146" t="s">
        <v>358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1:15" ht="45" x14ac:dyDescent="0.2">
      <c r="A250" s="60" t="s">
        <v>359</v>
      </c>
      <c r="B250" s="146" t="s">
        <v>360</v>
      </c>
      <c r="C250" s="146" t="s">
        <v>361</v>
      </c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ht="15" x14ac:dyDescent="0.2">
      <c r="A251" s="972" t="s">
        <v>626</v>
      </c>
      <c r="B251" s="973"/>
      <c r="C251" s="974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</row>
    <row r="252" spans="1:15" ht="24" customHeight="1" x14ac:dyDescent="0.2">
      <c r="A252" s="147" t="s">
        <v>59</v>
      </c>
      <c r="B252" s="948" t="s">
        <v>60</v>
      </c>
      <c r="C252" s="949"/>
      <c r="D252" s="50"/>
      <c r="E252" s="51"/>
      <c r="F252" s="50"/>
      <c r="G252" s="50"/>
      <c r="H252" s="50"/>
      <c r="I252" s="50"/>
      <c r="J252" s="50"/>
      <c r="K252" s="50"/>
      <c r="L252" s="50"/>
      <c r="M252" s="17"/>
      <c r="N252" s="28"/>
      <c r="O252" s="28"/>
    </row>
    <row r="253" spans="1:15" ht="48.75" customHeight="1" x14ac:dyDescent="0.2">
      <c r="A253" s="147" t="s">
        <v>547</v>
      </c>
      <c r="B253" s="144" t="s">
        <v>545</v>
      </c>
      <c r="C253" s="144" t="s">
        <v>549</v>
      </c>
      <c r="D253" s="50"/>
      <c r="E253" s="51"/>
      <c r="F253" s="51"/>
      <c r="G253" s="50"/>
      <c r="H253" s="50"/>
      <c r="I253" s="50"/>
      <c r="J253" s="50"/>
      <c r="K253" s="50"/>
      <c r="L253" s="50"/>
      <c r="M253" s="17"/>
      <c r="N253" s="28"/>
      <c r="O253" s="28"/>
    </row>
    <row r="254" spans="1:15" ht="44.25" customHeight="1" x14ac:dyDescent="0.2">
      <c r="A254" s="147" t="s">
        <v>548</v>
      </c>
      <c r="B254" s="144" t="s">
        <v>546</v>
      </c>
      <c r="C254" s="144" t="s">
        <v>550</v>
      </c>
      <c r="D254" s="50"/>
      <c r="E254" s="50"/>
      <c r="F254" s="50"/>
      <c r="G254" s="50"/>
      <c r="H254" s="50"/>
      <c r="I254" s="50"/>
      <c r="J254" s="50"/>
      <c r="K254" s="50"/>
      <c r="L254" s="50"/>
      <c r="M254" s="17"/>
      <c r="N254" s="28"/>
      <c r="O254" s="28"/>
    </row>
    <row r="255" spans="1:15" ht="44.25" customHeight="1" x14ac:dyDescent="0.2">
      <c r="A255" s="147" t="s">
        <v>362</v>
      </c>
      <c r="B255" s="144" t="s">
        <v>363</v>
      </c>
      <c r="C255" s="144" t="s">
        <v>364</v>
      </c>
      <c r="D255" s="9"/>
      <c r="E255" s="13"/>
      <c r="F255" s="9"/>
      <c r="G255" s="50"/>
      <c r="H255" s="32"/>
      <c r="I255" s="32"/>
      <c r="J255" s="32"/>
      <c r="K255" s="50"/>
      <c r="L255" s="32"/>
      <c r="M255" s="32"/>
      <c r="N255" s="50"/>
      <c r="O255" s="32"/>
    </row>
    <row r="256" spans="1:15" ht="45" x14ac:dyDescent="0.2">
      <c r="A256" s="152" t="s">
        <v>365</v>
      </c>
      <c r="B256" s="5" t="s">
        <v>366</v>
      </c>
      <c r="C256" s="5" t="s">
        <v>367</v>
      </c>
      <c r="D256" s="11"/>
      <c r="E256" s="11"/>
      <c r="F256" s="11"/>
      <c r="G256" s="11"/>
      <c r="H256" s="11"/>
      <c r="I256" s="11"/>
      <c r="J256" s="11"/>
      <c r="K256" s="10"/>
      <c r="L256" s="10"/>
      <c r="M256" s="9"/>
      <c r="N256" s="9"/>
      <c r="O256" s="9"/>
    </row>
    <row r="257" spans="1:25" ht="15" customHeight="1" x14ac:dyDescent="0.2">
      <c r="A257" s="953" t="s">
        <v>627</v>
      </c>
      <c r="B257" s="954"/>
      <c r="C257" s="955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</row>
    <row r="258" spans="1:25" ht="17.25" customHeight="1" x14ac:dyDescent="0.2">
      <c r="A258" s="152" t="s">
        <v>43</v>
      </c>
      <c r="B258" s="956" t="s">
        <v>42</v>
      </c>
      <c r="C258" s="957"/>
      <c r="D258" s="65"/>
      <c r="E258" s="66"/>
      <c r="F258" s="65"/>
      <c r="G258" s="65"/>
      <c r="H258" s="65"/>
      <c r="I258" s="65"/>
      <c r="J258" s="65"/>
      <c r="K258" s="10"/>
      <c r="L258" s="10"/>
      <c r="M258" s="9"/>
      <c r="N258" s="67"/>
      <c r="O258" s="67"/>
    </row>
    <row r="259" spans="1:25" ht="15" x14ac:dyDescent="0.2">
      <c r="A259" s="152" t="s">
        <v>552</v>
      </c>
      <c r="B259" s="5" t="s">
        <v>551</v>
      </c>
      <c r="C259" s="5" t="s">
        <v>348</v>
      </c>
      <c r="D259" s="65"/>
      <c r="E259" s="66"/>
      <c r="F259" s="65"/>
      <c r="G259" s="65"/>
      <c r="H259" s="65"/>
      <c r="I259" s="65"/>
      <c r="J259" s="65"/>
      <c r="K259" s="10"/>
      <c r="L259" s="10"/>
      <c r="M259" s="9"/>
      <c r="N259" s="67"/>
      <c r="O259" s="67"/>
    </row>
    <row r="260" spans="1:25" ht="15" customHeight="1" x14ac:dyDescent="0.2">
      <c r="A260" s="112" t="s">
        <v>61</v>
      </c>
      <c r="B260" s="925" t="s">
        <v>62</v>
      </c>
      <c r="C260" s="926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</row>
    <row r="261" spans="1:25" ht="60" x14ac:dyDescent="0.2">
      <c r="A261" s="126" t="s">
        <v>596</v>
      </c>
      <c r="B261" s="123" t="s">
        <v>597</v>
      </c>
      <c r="C261" s="123" t="s">
        <v>368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25" s="101" customFormat="1" ht="33" customHeight="1" x14ac:dyDescent="0.2">
      <c r="A262" s="958" t="s">
        <v>567</v>
      </c>
      <c r="B262" s="959"/>
      <c r="C262" s="960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s="3" customFormat="1" ht="21.75" customHeight="1" x14ac:dyDescent="0.2">
      <c r="A263" s="961" t="s">
        <v>35</v>
      </c>
      <c r="B263" s="962"/>
      <c r="C263" s="963"/>
      <c r="D263" s="68"/>
      <c r="E263" s="69"/>
      <c r="F263" s="68"/>
      <c r="G263" s="68"/>
      <c r="H263" s="68"/>
      <c r="I263" s="68"/>
      <c r="J263" s="68"/>
      <c r="K263" s="68"/>
      <c r="L263" s="68"/>
      <c r="M263" s="70"/>
      <c r="N263" s="68"/>
      <c r="O263" s="68"/>
    </row>
    <row r="264" spans="1:25" s="3" customFormat="1" ht="14.25" customHeight="1" x14ac:dyDescent="0.2">
      <c r="A264" s="146" t="s">
        <v>36</v>
      </c>
      <c r="B264" s="964" t="s">
        <v>37</v>
      </c>
      <c r="C264" s="965"/>
      <c r="D264" s="70"/>
      <c r="E264" s="71"/>
      <c r="F264" s="70"/>
      <c r="G264" s="70"/>
      <c r="H264" s="70"/>
      <c r="I264" s="70"/>
      <c r="J264" s="70"/>
      <c r="K264" s="70"/>
      <c r="L264" s="70"/>
      <c r="M264" s="70"/>
      <c r="N264" s="68"/>
      <c r="O264" s="68"/>
    </row>
    <row r="265" spans="1:25" s="3" customFormat="1" ht="14.25" customHeight="1" x14ac:dyDescent="0.2">
      <c r="A265" s="146" t="s">
        <v>410</v>
      </c>
      <c r="B265" s="146" t="s">
        <v>411</v>
      </c>
      <c r="C265" s="146" t="s">
        <v>412</v>
      </c>
      <c r="D265" s="29"/>
      <c r="E265" s="46"/>
      <c r="F265" s="46"/>
      <c r="G265" s="46"/>
      <c r="H265" s="46"/>
      <c r="I265" s="29"/>
      <c r="J265" s="29"/>
      <c r="K265" s="29"/>
      <c r="L265" s="29"/>
      <c r="M265" s="29"/>
      <c r="N265" s="29"/>
      <c r="O265" s="28"/>
    </row>
    <row r="266" spans="1:25" s="3" customFormat="1" ht="18" customHeight="1" x14ac:dyDescent="0.2">
      <c r="A266" s="146" t="s">
        <v>413</v>
      </c>
      <c r="B266" s="146" t="s">
        <v>414</v>
      </c>
      <c r="C266" s="146" t="s">
        <v>415</v>
      </c>
      <c r="D266" s="28"/>
      <c r="E266" s="46"/>
      <c r="F266" s="46"/>
      <c r="G266" s="29"/>
      <c r="H266" s="29"/>
      <c r="I266" s="29"/>
      <c r="J266" s="29"/>
      <c r="K266" s="29"/>
      <c r="L266" s="17"/>
      <c r="M266" s="17"/>
      <c r="N266" s="17"/>
      <c r="O266" s="17"/>
    </row>
    <row r="267" spans="1:25" s="3" customFormat="1" ht="33.75" customHeight="1" x14ac:dyDescent="0.2">
      <c r="A267" s="146" t="s">
        <v>416</v>
      </c>
      <c r="B267" s="146" t="s">
        <v>417</v>
      </c>
      <c r="C267" s="146" t="s">
        <v>418</v>
      </c>
      <c r="D267" s="29"/>
      <c r="E267" s="46"/>
      <c r="F267" s="46"/>
      <c r="G267" s="29"/>
      <c r="H267" s="29"/>
      <c r="I267" s="28"/>
      <c r="J267" s="46"/>
      <c r="K267" s="46"/>
      <c r="L267" s="29"/>
      <c r="M267" s="17"/>
      <c r="N267" s="17"/>
      <c r="O267" s="17"/>
    </row>
    <row r="268" spans="1:25" s="3" customFormat="1" ht="30" customHeight="1" x14ac:dyDescent="0.2">
      <c r="A268" s="146" t="s">
        <v>419</v>
      </c>
      <c r="B268" s="146" t="s">
        <v>420</v>
      </c>
      <c r="C268" s="146" t="s">
        <v>421</v>
      </c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</row>
    <row r="269" spans="1:25" s="3" customFormat="1" ht="16.5" customHeight="1" x14ac:dyDescent="0.2">
      <c r="A269" s="144" t="s">
        <v>422</v>
      </c>
      <c r="B269" s="948" t="s">
        <v>423</v>
      </c>
      <c r="C269" s="949"/>
      <c r="D269" s="70"/>
      <c r="E269" s="71"/>
      <c r="F269" s="70"/>
      <c r="G269" s="70"/>
      <c r="H269" s="70"/>
      <c r="I269" s="70"/>
      <c r="J269" s="70"/>
      <c r="K269" s="70"/>
      <c r="L269" s="70"/>
      <c r="M269" s="70"/>
      <c r="N269" s="70"/>
      <c r="O269" s="70"/>
    </row>
    <row r="270" spans="1:25" s="3" customFormat="1" ht="30" customHeight="1" x14ac:dyDescent="0.2">
      <c r="A270" s="144" t="s">
        <v>424</v>
      </c>
      <c r="B270" s="144" t="s">
        <v>425</v>
      </c>
      <c r="C270" s="144" t="s">
        <v>426</v>
      </c>
      <c r="D270" s="17"/>
      <c r="E270" s="35"/>
      <c r="F270" s="17"/>
      <c r="G270" s="17"/>
      <c r="H270" s="17"/>
      <c r="I270" s="17"/>
      <c r="J270" s="17"/>
      <c r="K270" s="17"/>
      <c r="L270" s="17"/>
      <c r="M270" s="17"/>
      <c r="N270" s="28"/>
      <c r="O270" s="28"/>
    </row>
    <row r="271" spans="1:25" s="3" customFormat="1" ht="48.75" customHeight="1" x14ac:dyDescent="0.2">
      <c r="A271" s="144" t="s">
        <v>427</v>
      </c>
      <c r="B271" s="144" t="s">
        <v>428</v>
      </c>
      <c r="C271" s="144" t="s">
        <v>429</v>
      </c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28"/>
      <c r="O271" s="28"/>
    </row>
    <row r="272" spans="1:25" s="101" customFormat="1" ht="18.75" customHeight="1" x14ac:dyDescent="0.2">
      <c r="A272" s="927" t="s">
        <v>573</v>
      </c>
      <c r="B272" s="928"/>
      <c r="C272" s="929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15" ht="30.75" customHeight="1" x14ac:dyDescent="0.2">
      <c r="A273" s="940" t="s">
        <v>28</v>
      </c>
      <c r="B273" s="941"/>
      <c r="C273" s="942"/>
      <c r="D273" s="17"/>
      <c r="E273" s="35"/>
      <c r="F273" s="17"/>
      <c r="G273" s="17"/>
      <c r="H273" s="17"/>
      <c r="I273" s="17"/>
      <c r="J273" s="17"/>
      <c r="K273" s="17"/>
      <c r="L273" s="17"/>
      <c r="M273" s="17"/>
      <c r="N273" s="28"/>
      <c r="O273" s="28"/>
    </row>
    <row r="274" spans="1:15" ht="15" customHeight="1" x14ac:dyDescent="0.2">
      <c r="A274" s="141" t="s">
        <v>12</v>
      </c>
      <c r="B274" s="925" t="s">
        <v>13</v>
      </c>
      <c r="C274" s="926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</row>
    <row r="275" spans="1:15" ht="29.25" customHeight="1" x14ac:dyDescent="0.2">
      <c r="A275" s="5" t="s">
        <v>650</v>
      </c>
      <c r="B275" s="5" t="s">
        <v>651</v>
      </c>
      <c r="C275" s="5" t="s">
        <v>652</v>
      </c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1:15" ht="60" customHeight="1" x14ac:dyDescent="0.2">
      <c r="A276" s="144" t="s">
        <v>521</v>
      </c>
      <c r="B276" s="144" t="s">
        <v>55</v>
      </c>
      <c r="C276" s="144" t="s">
        <v>522</v>
      </c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</row>
    <row r="277" spans="1:15" ht="60" customHeight="1" x14ac:dyDescent="0.2">
      <c r="A277" s="144" t="s">
        <v>653</v>
      </c>
      <c r="B277" s="144" t="s">
        <v>654</v>
      </c>
      <c r="C277" s="144" t="s">
        <v>655</v>
      </c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</row>
    <row r="278" spans="1:15" s="3" customFormat="1" ht="45" x14ac:dyDescent="0.2">
      <c r="A278" s="144" t="s">
        <v>523</v>
      </c>
      <c r="B278" s="144" t="s">
        <v>524</v>
      </c>
      <c r="C278" s="144" t="s">
        <v>525</v>
      </c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</row>
    <row r="279" spans="1:15" s="3" customFormat="1" ht="15" x14ac:dyDescent="0.2">
      <c r="A279" s="144" t="s">
        <v>656</v>
      </c>
      <c r="B279" s="144" t="s">
        <v>657</v>
      </c>
      <c r="C279" s="144" t="s">
        <v>658</v>
      </c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</row>
    <row r="280" spans="1:15" s="3" customFormat="1" ht="45" x14ac:dyDescent="0.2">
      <c r="A280" s="144" t="s">
        <v>659</v>
      </c>
      <c r="B280" s="144" t="s">
        <v>660</v>
      </c>
      <c r="C280" s="144" t="s">
        <v>655</v>
      </c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</row>
    <row r="281" spans="1:15" ht="15" customHeight="1" x14ac:dyDescent="0.2">
      <c r="A281" s="141" t="s">
        <v>14</v>
      </c>
      <c r="B281" s="925" t="s">
        <v>15</v>
      </c>
      <c r="C281" s="926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</row>
    <row r="282" spans="1:15" s="3" customFormat="1" ht="45" x14ac:dyDescent="0.2">
      <c r="A282" s="144" t="s">
        <v>661</v>
      </c>
      <c r="B282" s="144" t="s">
        <v>663</v>
      </c>
      <c r="C282" s="144" t="s">
        <v>665</v>
      </c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</row>
    <row r="283" spans="1:15" s="3" customFormat="1" ht="30" x14ac:dyDescent="0.2">
      <c r="A283" s="144" t="s">
        <v>662</v>
      </c>
      <c r="B283" s="144" t="s">
        <v>664</v>
      </c>
      <c r="C283" s="144" t="s">
        <v>666</v>
      </c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</row>
    <row r="284" spans="1:15" s="3" customFormat="1" ht="15" customHeight="1" x14ac:dyDescent="0.2">
      <c r="A284" s="950" t="s">
        <v>568</v>
      </c>
      <c r="B284" s="951"/>
      <c r="C284" s="952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</row>
    <row r="285" spans="1:15" s="3" customFormat="1" ht="15" x14ac:dyDescent="0.2">
      <c r="A285" s="943" t="s">
        <v>51</v>
      </c>
      <c r="B285" s="943"/>
      <c r="C285" s="144"/>
      <c r="D285" s="17"/>
      <c r="E285" s="35"/>
      <c r="F285" s="17"/>
      <c r="G285" s="17"/>
      <c r="H285" s="17"/>
      <c r="I285" s="17"/>
      <c r="J285" s="17"/>
      <c r="K285" s="17"/>
      <c r="L285" s="17"/>
      <c r="M285" s="17"/>
      <c r="N285" s="28"/>
      <c r="O285" s="28"/>
    </row>
    <row r="286" spans="1:15" s="3" customFormat="1" ht="15" customHeight="1" x14ac:dyDescent="0.2">
      <c r="A286" s="120" t="s">
        <v>1</v>
      </c>
      <c r="B286" s="944" t="s">
        <v>16</v>
      </c>
      <c r="C286" s="945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</row>
    <row r="287" spans="1:15" s="3" customFormat="1" ht="44.25" customHeight="1" x14ac:dyDescent="0.2">
      <c r="A287" s="144" t="s">
        <v>369</v>
      </c>
      <c r="B287" s="144" t="s">
        <v>370</v>
      </c>
      <c r="C287" s="144" t="s">
        <v>371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1:15" s="3" customFormat="1" ht="46.5" customHeight="1" x14ac:dyDescent="0.2">
      <c r="A288" s="144" t="s">
        <v>604</v>
      </c>
      <c r="B288" s="144" t="s">
        <v>605</v>
      </c>
      <c r="C288" s="144" t="s">
        <v>606</v>
      </c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</row>
    <row r="289" spans="1:15" s="3" customFormat="1" ht="19.5" customHeight="1" x14ac:dyDescent="0.2">
      <c r="A289" s="144" t="s">
        <v>599</v>
      </c>
      <c r="B289" s="144" t="s">
        <v>598</v>
      </c>
      <c r="C289" s="144" t="s">
        <v>600</v>
      </c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</row>
    <row r="290" spans="1:15" s="3" customFormat="1" ht="15" customHeight="1" x14ac:dyDescent="0.2">
      <c r="A290" s="141" t="s">
        <v>63</v>
      </c>
      <c r="B290" s="925" t="s">
        <v>64</v>
      </c>
      <c r="C290" s="926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3" customFormat="1" ht="30" x14ac:dyDescent="0.2">
      <c r="A291" s="123" t="s">
        <v>526</v>
      </c>
      <c r="B291" s="123" t="s">
        <v>65</v>
      </c>
      <c r="C291" s="123" t="s">
        <v>527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</row>
    <row r="292" spans="1:15" s="3" customFormat="1" ht="15" x14ac:dyDescent="0.2">
      <c r="A292" s="141" t="s">
        <v>29</v>
      </c>
      <c r="B292" s="141" t="s">
        <v>17</v>
      </c>
      <c r="C292" s="141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</row>
    <row r="293" spans="1:15" s="3" customFormat="1" ht="45" x14ac:dyDescent="0.2">
      <c r="A293" s="144" t="s">
        <v>607</v>
      </c>
      <c r="B293" s="144" t="s">
        <v>608</v>
      </c>
      <c r="C293" s="144" t="s">
        <v>609</v>
      </c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1:15" s="3" customFormat="1" ht="15" x14ac:dyDescent="0.2">
      <c r="A294" s="144" t="s">
        <v>517</v>
      </c>
      <c r="B294" s="144" t="s">
        <v>18</v>
      </c>
      <c r="C294" s="144" t="s">
        <v>518</v>
      </c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1:15" s="3" customFormat="1" ht="30" x14ac:dyDescent="0.2">
      <c r="A295" s="144" t="s">
        <v>519</v>
      </c>
      <c r="B295" s="144" t="s">
        <v>19</v>
      </c>
      <c r="C295" s="144" t="s">
        <v>520</v>
      </c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1:15" s="3" customFormat="1" ht="34.5" customHeight="1" x14ac:dyDescent="0.2">
      <c r="A296" s="144" t="s">
        <v>611</v>
      </c>
      <c r="B296" s="144" t="s">
        <v>610</v>
      </c>
      <c r="C296" s="144" t="s">
        <v>612</v>
      </c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1:15" s="16" customFormat="1" ht="15" x14ac:dyDescent="0.2">
      <c r="A297" s="946" t="s">
        <v>569</v>
      </c>
      <c r="B297" s="946"/>
      <c r="C297" s="94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</row>
    <row r="298" spans="1:15" s="3" customFormat="1" ht="15" customHeight="1" x14ac:dyDescent="0.2">
      <c r="A298" s="940" t="s">
        <v>5</v>
      </c>
      <c r="B298" s="941"/>
      <c r="C298" s="942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</row>
    <row r="299" spans="1:15" s="3" customFormat="1" ht="15" customHeight="1" x14ac:dyDescent="0.2">
      <c r="A299" s="141" t="s">
        <v>6</v>
      </c>
      <c r="B299" s="925" t="s">
        <v>5</v>
      </c>
      <c r="C299" s="926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</row>
    <row r="300" spans="1:15" s="3" customFormat="1" ht="30" x14ac:dyDescent="0.2">
      <c r="A300" s="144" t="s">
        <v>430</v>
      </c>
      <c r="B300" s="144" t="s">
        <v>431</v>
      </c>
      <c r="C300" s="144" t="s">
        <v>432</v>
      </c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</row>
    <row r="301" spans="1:15" s="3" customFormat="1" ht="30" x14ac:dyDescent="0.2">
      <c r="A301" s="144" t="s">
        <v>433</v>
      </c>
      <c r="B301" s="144" t="s">
        <v>434</v>
      </c>
      <c r="C301" s="146" t="s">
        <v>435</v>
      </c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</row>
    <row r="302" spans="1:15" s="3" customFormat="1" ht="45" x14ac:dyDescent="0.2">
      <c r="A302" s="146" t="s">
        <v>436</v>
      </c>
      <c r="B302" s="146" t="s">
        <v>437</v>
      </c>
      <c r="C302" s="146" t="s">
        <v>438</v>
      </c>
      <c r="D302" s="29"/>
      <c r="E302" s="29"/>
      <c r="F302" s="29"/>
      <c r="G302" s="29"/>
      <c r="H302" s="17"/>
      <c r="I302" s="17"/>
      <c r="J302" s="17"/>
      <c r="K302" s="17"/>
      <c r="L302" s="17"/>
      <c r="M302" s="17"/>
      <c r="N302" s="17"/>
      <c r="O302" s="17"/>
    </row>
    <row r="303" spans="1:15" s="3" customFormat="1" ht="195.75" customHeight="1" x14ac:dyDescent="0.2">
      <c r="A303" s="146" t="s">
        <v>439</v>
      </c>
      <c r="B303" s="146" t="s">
        <v>440</v>
      </c>
      <c r="C303" s="146" t="s">
        <v>441</v>
      </c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s="3" customFormat="1" ht="96" customHeight="1" x14ac:dyDescent="0.2">
      <c r="A304" s="144" t="s">
        <v>442</v>
      </c>
      <c r="B304" s="144" t="s">
        <v>443</v>
      </c>
      <c r="C304" s="144" t="s">
        <v>444</v>
      </c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</row>
    <row r="305" spans="1:15" s="3" customFormat="1" ht="66" customHeight="1" x14ac:dyDescent="0.2">
      <c r="A305" s="144" t="s">
        <v>445</v>
      </c>
      <c r="B305" s="144" t="s">
        <v>446</v>
      </c>
      <c r="C305" s="144" t="s">
        <v>447</v>
      </c>
      <c r="D305" s="29"/>
      <c r="E305" s="35"/>
      <c r="F305" s="17"/>
      <c r="G305" s="17"/>
      <c r="H305" s="17"/>
      <c r="I305" s="17"/>
      <c r="J305" s="17"/>
      <c r="K305" s="17"/>
      <c r="L305" s="17"/>
      <c r="M305" s="17"/>
      <c r="N305" s="17"/>
      <c r="O305" s="17"/>
    </row>
    <row r="306" spans="1:15" s="3" customFormat="1" ht="24" customHeight="1" x14ac:dyDescent="0.2">
      <c r="A306" s="141" t="s">
        <v>47</v>
      </c>
      <c r="B306" s="925" t="s">
        <v>48</v>
      </c>
      <c r="C306" s="926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</row>
    <row r="307" spans="1:15" s="3" customFormat="1" ht="59.25" customHeight="1" x14ac:dyDescent="0.2">
      <c r="A307" s="144" t="s">
        <v>564</v>
      </c>
      <c r="B307" s="149" t="s">
        <v>565</v>
      </c>
      <c r="C307" s="150" t="s">
        <v>566</v>
      </c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</row>
    <row r="308" spans="1:15" s="3" customFormat="1" ht="15" customHeight="1" x14ac:dyDescent="0.2">
      <c r="A308" s="141" t="s">
        <v>56</v>
      </c>
      <c r="B308" s="925" t="s">
        <v>57</v>
      </c>
      <c r="C308" s="926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</row>
    <row r="309" spans="1:15" s="3" customFormat="1" ht="30" x14ac:dyDescent="0.2">
      <c r="A309" s="144" t="s">
        <v>448</v>
      </c>
      <c r="B309" s="144" t="s">
        <v>58</v>
      </c>
      <c r="C309" s="144" t="s">
        <v>449</v>
      </c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1:15" s="3" customFormat="1" ht="75" x14ac:dyDescent="0.2">
      <c r="A310" s="144" t="s">
        <v>450</v>
      </c>
      <c r="B310" s="144" t="s">
        <v>451</v>
      </c>
      <c r="C310" s="144" t="s">
        <v>452</v>
      </c>
      <c r="D310" s="17"/>
      <c r="E310" s="35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1:15" s="16" customFormat="1" ht="15" customHeight="1" x14ac:dyDescent="0.2">
      <c r="A311" s="927" t="s">
        <v>570</v>
      </c>
      <c r="B311" s="928"/>
      <c r="C311" s="929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</row>
    <row r="312" spans="1:15" s="3" customFormat="1" ht="15" customHeight="1" x14ac:dyDescent="0.2">
      <c r="A312" s="940" t="s">
        <v>30</v>
      </c>
      <c r="B312" s="941"/>
      <c r="C312" s="942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</row>
    <row r="313" spans="1:15" s="3" customFormat="1" ht="16.5" customHeight="1" x14ac:dyDescent="0.2">
      <c r="A313" s="141" t="s">
        <v>52</v>
      </c>
      <c r="B313" s="925" t="s">
        <v>53</v>
      </c>
      <c r="C313" s="926"/>
      <c r="D313" s="88">
        <f t="shared" ref="D313:O313" si="0">D314</f>
        <v>0</v>
      </c>
      <c r="E313" s="88">
        <f t="shared" si="0"/>
        <v>10</v>
      </c>
      <c r="F313" s="88">
        <f t="shared" si="0"/>
        <v>10</v>
      </c>
      <c r="G313" s="88">
        <f t="shared" si="0"/>
        <v>10</v>
      </c>
      <c r="H313" s="88">
        <f t="shared" si="0"/>
        <v>10</v>
      </c>
      <c r="I313" s="88">
        <f t="shared" si="0"/>
        <v>10</v>
      </c>
      <c r="J313" s="88">
        <f t="shared" si="0"/>
        <v>10</v>
      </c>
      <c r="K313" s="88">
        <f t="shared" si="0"/>
        <v>10</v>
      </c>
      <c r="L313" s="88">
        <f t="shared" si="0"/>
        <v>10</v>
      </c>
      <c r="M313" s="88">
        <f t="shared" si="0"/>
        <v>10</v>
      </c>
      <c r="N313" s="88">
        <f t="shared" si="0"/>
        <v>10</v>
      </c>
      <c r="O313" s="88">
        <f t="shared" si="0"/>
        <v>10</v>
      </c>
    </row>
    <row r="314" spans="1:15" s="3" customFormat="1" ht="104.25" customHeight="1" x14ac:dyDescent="0.2">
      <c r="A314" s="144" t="s">
        <v>453</v>
      </c>
      <c r="B314" s="144" t="s">
        <v>454</v>
      </c>
      <c r="C314" s="144" t="s">
        <v>455</v>
      </c>
      <c r="D314" s="589">
        <v>0</v>
      </c>
      <c r="E314" s="589">
        <v>10</v>
      </c>
      <c r="F314" s="589">
        <v>10</v>
      </c>
      <c r="G314" s="589">
        <v>10</v>
      </c>
      <c r="H314" s="589">
        <v>10</v>
      </c>
      <c r="I314" s="589">
        <v>10</v>
      </c>
      <c r="J314" s="589">
        <v>10</v>
      </c>
      <c r="K314" s="589">
        <v>10</v>
      </c>
      <c r="L314" s="589">
        <v>10</v>
      </c>
      <c r="M314" s="589">
        <v>10</v>
      </c>
      <c r="N314" s="589">
        <v>10</v>
      </c>
      <c r="O314" s="589">
        <v>10</v>
      </c>
    </row>
    <row r="315" spans="1:15" s="3" customFormat="1" ht="26.25" customHeight="1" x14ac:dyDescent="0.2">
      <c r="A315" s="141" t="s">
        <v>31</v>
      </c>
      <c r="B315" s="925" t="s">
        <v>32</v>
      </c>
      <c r="C315" s="926"/>
      <c r="D315" s="88">
        <f t="shared" ref="D315:O315" si="1">D316+D317+D318+D319</f>
        <v>125</v>
      </c>
      <c r="E315" s="88">
        <f t="shared" si="1"/>
        <v>125</v>
      </c>
      <c r="F315" s="88">
        <f t="shared" si="1"/>
        <v>125</v>
      </c>
      <c r="G315" s="88">
        <f t="shared" si="1"/>
        <v>125</v>
      </c>
      <c r="H315" s="88">
        <f t="shared" si="1"/>
        <v>125</v>
      </c>
      <c r="I315" s="88">
        <f t="shared" si="1"/>
        <v>125</v>
      </c>
      <c r="J315" s="88">
        <f t="shared" si="1"/>
        <v>125</v>
      </c>
      <c r="K315" s="88">
        <f t="shared" si="1"/>
        <v>125</v>
      </c>
      <c r="L315" s="88">
        <f t="shared" si="1"/>
        <v>125</v>
      </c>
      <c r="M315" s="88">
        <f t="shared" si="1"/>
        <v>125</v>
      </c>
      <c r="N315" s="88">
        <f t="shared" si="1"/>
        <v>125</v>
      </c>
      <c r="O315" s="88">
        <f t="shared" si="1"/>
        <v>125</v>
      </c>
    </row>
    <row r="316" spans="1:15" s="3" customFormat="1" ht="60" x14ac:dyDescent="0.2">
      <c r="A316" s="144" t="s">
        <v>456</v>
      </c>
      <c r="B316" s="144" t="s">
        <v>457</v>
      </c>
      <c r="C316" s="144" t="s">
        <v>458</v>
      </c>
      <c r="D316" s="589">
        <v>50</v>
      </c>
      <c r="E316" s="589">
        <v>50</v>
      </c>
      <c r="F316" s="589">
        <v>50</v>
      </c>
      <c r="G316" s="589">
        <v>50</v>
      </c>
      <c r="H316" s="589">
        <v>50</v>
      </c>
      <c r="I316" s="589">
        <v>50</v>
      </c>
      <c r="J316" s="589">
        <v>50</v>
      </c>
      <c r="K316" s="589">
        <v>50</v>
      </c>
      <c r="L316" s="589">
        <v>50</v>
      </c>
      <c r="M316" s="589">
        <v>50</v>
      </c>
      <c r="N316" s="589">
        <v>50</v>
      </c>
      <c r="O316" s="589">
        <v>50</v>
      </c>
    </row>
    <row r="317" spans="1:15" s="3" customFormat="1" ht="62.25" customHeight="1" x14ac:dyDescent="0.2">
      <c r="A317" s="144" t="s">
        <v>459</v>
      </c>
      <c r="B317" s="144" t="s">
        <v>460</v>
      </c>
      <c r="C317" s="144" t="s">
        <v>461</v>
      </c>
      <c r="D317" s="589">
        <v>25</v>
      </c>
      <c r="E317" s="589">
        <v>25</v>
      </c>
      <c r="F317" s="589">
        <v>25</v>
      </c>
      <c r="G317" s="589">
        <v>25</v>
      </c>
      <c r="H317" s="589">
        <v>25</v>
      </c>
      <c r="I317" s="589">
        <v>25</v>
      </c>
      <c r="J317" s="589">
        <v>25</v>
      </c>
      <c r="K317" s="589">
        <v>25</v>
      </c>
      <c r="L317" s="589">
        <v>25</v>
      </c>
      <c r="M317" s="589">
        <v>25</v>
      </c>
      <c r="N317" s="589">
        <v>25</v>
      </c>
      <c r="O317" s="589">
        <v>25</v>
      </c>
    </row>
    <row r="318" spans="1:15" s="3" customFormat="1" ht="15" x14ac:dyDescent="0.2">
      <c r="A318" s="936" t="s">
        <v>462</v>
      </c>
      <c r="B318" s="936" t="s">
        <v>463</v>
      </c>
      <c r="C318" s="144" t="s">
        <v>555</v>
      </c>
      <c r="D318" s="589">
        <v>20</v>
      </c>
      <c r="E318" s="589">
        <v>20</v>
      </c>
      <c r="F318" s="589">
        <v>20</v>
      </c>
      <c r="G318" s="589">
        <v>20</v>
      </c>
      <c r="H318" s="589">
        <v>20</v>
      </c>
      <c r="I318" s="589">
        <v>20</v>
      </c>
      <c r="J318" s="589">
        <v>20</v>
      </c>
      <c r="K318" s="589">
        <v>20</v>
      </c>
      <c r="L318" s="589">
        <v>20</v>
      </c>
      <c r="M318" s="589">
        <v>20</v>
      </c>
      <c r="N318" s="589">
        <v>20</v>
      </c>
      <c r="O318" s="589">
        <v>20</v>
      </c>
    </row>
    <row r="319" spans="1:15" s="3" customFormat="1" ht="48.75" customHeight="1" x14ac:dyDescent="0.2">
      <c r="A319" s="937"/>
      <c r="B319" s="937"/>
      <c r="C319" s="144" t="s">
        <v>556</v>
      </c>
      <c r="D319" s="589">
        <v>30</v>
      </c>
      <c r="E319" s="589">
        <v>30</v>
      </c>
      <c r="F319" s="589">
        <v>30</v>
      </c>
      <c r="G319" s="589">
        <v>30</v>
      </c>
      <c r="H319" s="589">
        <v>30</v>
      </c>
      <c r="I319" s="589">
        <v>30</v>
      </c>
      <c r="J319" s="589">
        <v>30</v>
      </c>
      <c r="K319" s="589">
        <v>30</v>
      </c>
      <c r="L319" s="589">
        <v>30</v>
      </c>
      <c r="M319" s="589">
        <v>30</v>
      </c>
      <c r="N319" s="589">
        <v>30</v>
      </c>
      <c r="O319" s="589">
        <v>30</v>
      </c>
    </row>
    <row r="320" spans="1:15" s="3" customFormat="1" ht="15" customHeight="1" x14ac:dyDescent="0.2">
      <c r="A320" s="141" t="s">
        <v>66</v>
      </c>
      <c r="B320" s="925" t="s">
        <v>44</v>
      </c>
      <c r="C320" s="926"/>
      <c r="D320" s="88">
        <f t="shared" ref="D320:O320" si="2">D321+D322+D323+D324+D325+D326+D327</f>
        <v>20</v>
      </c>
      <c r="E320" s="88">
        <f t="shared" si="2"/>
        <v>28</v>
      </c>
      <c r="F320" s="88">
        <f t="shared" si="2"/>
        <v>30</v>
      </c>
      <c r="G320" s="88">
        <f t="shared" si="2"/>
        <v>30</v>
      </c>
      <c r="H320" s="88">
        <f t="shared" si="2"/>
        <v>30</v>
      </c>
      <c r="I320" s="88">
        <f t="shared" si="2"/>
        <v>30</v>
      </c>
      <c r="J320" s="88">
        <f t="shared" si="2"/>
        <v>30</v>
      </c>
      <c r="K320" s="88">
        <f t="shared" si="2"/>
        <v>30</v>
      </c>
      <c r="L320" s="88">
        <f t="shared" si="2"/>
        <v>30</v>
      </c>
      <c r="M320" s="88">
        <f t="shared" si="2"/>
        <v>30</v>
      </c>
      <c r="N320" s="88">
        <f t="shared" si="2"/>
        <v>30</v>
      </c>
      <c r="O320" s="88">
        <f t="shared" si="2"/>
        <v>30</v>
      </c>
    </row>
    <row r="321" spans="1:15" s="3" customFormat="1" ht="15" x14ac:dyDescent="0.2">
      <c r="A321" s="936" t="s">
        <v>464</v>
      </c>
      <c r="B321" s="936" t="s">
        <v>465</v>
      </c>
      <c r="C321" s="144" t="s">
        <v>557</v>
      </c>
      <c r="D321" s="589">
        <v>0</v>
      </c>
      <c r="E321" s="589">
        <v>2</v>
      </c>
      <c r="F321" s="589">
        <v>2</v>
      </c>
      <c r="G321" s="589">
        <v>2</v>
      </c>
      <c r="H321" s="589">
        <v>2</v>
      </c>
      <c r="I321" s="589">
        <v>2</v>
      </c>
      <c r="J321" s="589">
        <v>2</v>
      </c>
      <c r="K321" s="589">
        <v>2</v>
      </c>
      <c r="L321" s="589">
        <v>2</v>
      </c>
      <c r="M321" s="589">
        <v>2</v>
      </c>
      <c r="N321" s="589">
        <v>2</v>
      </c>
      <c r="O321" s="589">
        <v>2</v>
      </c>
    </row>
    <row r="322" spans="1:15" s="3" customFormat="1" ht="40.5" customHeight="1" x14ac:dyDescent="0.2">
      <c r="A322" s="937"/>
      <c r="B322" s="937"/>
      <c r="C322" s="144" t="s">
        <v>558</v>
      </c>
      <c r="D322" s="589">
        <v>0</v>
      </c>
      <c r="E322" s="589">
        <v>2</v>
      </c>
      <c r="F322" s="589">
        <v>2</v>
      </c>
      <c r="G322" s="589">
        <v>2</v>
      </c>
      <c r="H322" s="589">
        <v>2</v>
      </c>
      <c r="I322" s="589">
        <v>2</v>
      </c>
      <c r="J322" s="589">
        <v>2</v>
      </c>
      <c r="K322" s="589">
        <v>2</v>
      </c>
      <c r="L322" s="589">
        <v>2</v>
      </c>
      <c r="M322" s="589">
        <v>2</v>
      </c>
      <c r="N322" s="589">
        <v>2</v>
      </c>
      <c r="O322" s="589">
        <v>2</v>
      </c>
    </row>
    <row r="323" spans="1:15" s="3" customFormat="1" ht="59.25" customHeight="1" x14ac:dyDescent="0.2">
      <c r="A323" s="144" t="s">
        <v>466</v>
      </c>
      <c r="B323" s="146" t="s">
        <v>467</v>
      </c>
      <c r="C323" s="144" t="s">
        <v>468</v>
      </c>
      <c r="D323" s="589">
        <v>0</v>
      </c>
      <c r="E323" s="589">
        <v>2</v>
      </c>
      <c r="F323" s="589">
        <v>2</v>
      </c>
      <c r="G323" s="589">
        <v>2</v>
      </c>
      <c r="H323" s="589">
        <v>2</v>
      </c>
      <c r="I323" s="589">
        <v>2</v>
      </c>
      <c r="J323" s="589">
        <v>2</v>
      </c>
      <c r="K323" s="589">
        <v>2</v>
      </c>
      <c r="L323" s="589">
        <v>2</v>
      </c>
      <c r="M323" s="589">
        <v>2</v>
      </c>
      <c r="N323" s="589">
        <v>2</v>
      </c>
      <c r="O323" s="589">
        <v>2</v>
      </c>
    </row>
    <row r="324" spans="1:15" s="3" customFormat="1" ht="30" x14ac:dyDescent="0.2">
      <c r="A324" s="144" t="s">
        <v>469</v>
      </c>
      <c r="B324" s="146" t="s">
        <v>470</v>
      </c>
      <c r="C324" s="144" t="s">
        <v>471</v>
      </c>
      <c r="D324" s="598">
        <v>0</v>
      </c>
      <c r="E324" s="598">
        <v>1</v>
      </c>
      <c r="F324" s="598">
        <v>2</v>
      </c>
      <c r="G324" s="598">
        <v>2</v>
      </c>
      <c r="H324" s="598">
        <v>2</v>
      </c>
      <c r="I324" s="598">
        <v>2</v>
      </c>
      <c r="J324" s="598">
        <v>2</v>
      </c>
      <c r="K324" s="598">
        <v>2</v>
      </c>
      <c r="L324" s="598">
        <v>2</v>
      </c>
      <c r="M324" s="598">
        <v>2</v>
      </c>
      <c r="N324" s="598">
        <v>2</v>
      </c>
      <c r="O324" s="598">
        <v>2</v>
      </c>
    </row>
    <row r="325" spans="1:15" s="3" customFormat="1" ht="15" x14ac:dyDescent="0.2">
      <c r="A325" s="936" t="s">
        <v>472</v>
      </c>
      <c r="B325" s="938" t="s">
        <v>39</v>
      </c>
      <c r="C325" s="144" t="s">
        <v>559</v>
      </c>
      <c r="D325" s="598">
        <v>15</v>
      </c>
      <c r="E325" s="598">
        <v>15</v>
      </c>
      <c r="F325" s="598">
        <v>15</v>
      </c>
      <c r="G325" s="598">
        <v>15</v>
      </c>
      <c r="H325" s="598">
        <v>15</v>
      </c>
      <c r="I325" s="598">
        <v>15</v>
      </c>
      <c r="J325" s="598">
        <v>15</v>
      </c>
      <c r="K325" s="598">
        <v>15</v>
      </c>
      <c r="L325" s="598">
        <v>15</v>
      </c>
      <c r="M325" s="598">
        <v>15</v>
      </c>
      <c r="N325" s="598">
        <v>15</v>
      </c>
      <c r="O325" s="598">
        <v>15</v>
      </c>
    </row>
    <row r="326" spans="1:15" s="3" customFormat="1" ht="15" x14ac:dyDescent="0.2">
      <c r="A326" s="937"/>
      <c r="B326" s="939"/>
      <c r="C326" s="144" t="s">
        <v>473</v>
      </c>
      <c r="D326" s="598">
        <v>5</v>
      </c>
      <c r="E326" s="598">
        <v>5</v>
      </c>
      <c r="F326" s="598">
        <v>5</v>
      </c>
      <c r="G326" s="598">
        <v>5</v>
      </c>
      <c r="H326" s="598">
        <v>5</v>
      </c>
      <c r="I326" s="598">
        <v>5</v>
      </c>
      <c r="J326" s="598">
        <v>5</v>
      </c>
      <c r="K326" s="598">
        <v>5</v>
      </c>
      <c r="L326" s="598">
        <v>5</v>
      </c>
      <c r="M326" s="598">
        <v>5</v>
      </c>
      <c r="N326" s="598">
        <v>5</v>
      </c>
      <c r="O326" s="598">
        <v>5</v>
      </c>
    </row>
    <row r="327" spans="1:15" s="3" customFormat="1" ht="30" x14ac:dyDescent="0.2">
      <c r="A327" s="144" t="s">
        <v>474</v>
      </c>
      <c r="B327" s="146" t="s">
        <v>475</v>
      </c>
      <c r="C327" s="144" t="s">
        <v>476</v>
      </c>
      <c r="D327" s="589">
        <v>0</v>
      </c>
      <c r="E327" s="589">
        <v>1</v>
      </c>
      <c r="F327" s="598">
        <v>2</v>
      </c>
      <c r="G327" s="598">
        <v>2</v>
      </c>
      <c r="H327" s="598">
        <v>2</v>
      </c>
      <c r="I327" s="598">
        <v>2</v>
      </c>
      <c r="J327" s="598">
        <v>2</v>
      </c>
      <c r="K327" s="598">
        <v>2</v>
      </c>
      <c r="L327" s="598">
        <v>2</v>
      </c>
      <c r="M327" s="598">
        <v>2</v>
      </c>
      <c r="N327" s="598">
        <v>2</v>
      </c>
      <c r="O327" s="598">
        <v>2</v>
      </c>
    </row>
    <row r="328" spans="1:15" s="3" customFormat="1" ht="14.25" customHeight="1" x14ac:dyDescent="0.2">
      <c r="A328" s="141" t="s">
        <v>8</v>
      </c>
      <c r="B328" s="925" t="s">
        <v>9</v>
      </c>
      <c r="C328" s="926"/>
      <c r="D328" s="88">
        <f t="shared" ref="D328:O328" si="3">D330+D331+D332+D333+D334+D335+D336+D337+D338+D339</f>
        <v>130</v>
      </c>
      <c r="E328" s="88">
        <f t="shared" si="3"/>
        <v>131</v>
      </c>
      <c r="F328" s="88">
        <f t="shared" si="3"/>
        <v>131</v>
      </c>
      <c r="G328" s="88">
        <f t="shared" si="3"/>
        <v>137</v>
      </c>
      <c r="H328" s="88">
        <f t="shared" si="3"/>
        <v>137</v>
      </c>
      <c r="I328" s="88">
        <f t="shared" si="3"/>
        <v>137</v>
      </c>
      <c r="J328" s="88">
        <f t="shared" si="3"/>
        <v>137</v>
      </c>
      <c r="K328" s="88">
        <f t="shared" si="3"/>
        <v>137</v>
      </c>
      <c r="L328" s="88">
        <f t="shared" si="3"/>
        <v>137</v>
      </c>
      <c r="M328" s="88">
        <f t="shared" si="3"/>
        <v>137</v>
      </c>
      <c r="N328" s="88">
        <f t="shared" si="3"/>
        <v>137</v>
      </c>
      <c r="O328" s="88">
        <f t="shared" si="3"/>
        <v>137</v>
      </c>
    </row>
    <row r="329" spans="1:15" s="3" customFormat="1" ht="14.25" customHeight="1" x14ac:dyDescent="0.2">
      <c r="A329" s="5"/>
      <c r="B329" s="154"/>
      <c r="C329" s="155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67"/>
      <c r="O329" s="67"/>
    </row>
    <row r="330" spans="1:15" s="3" customFormat="1" ht="45" x14ac:dyDescent="0.2">
      <c r="A330" s="144" t="s">
        <v>477</v>
      </c>
      <c r="B330" s="144" t="s">
        <v>478</v>
      </c>
      <c r="C330" s="144" t="s">
        <v>479</v>
      </c>
      <c r="D330" s="589">
        <v>30</v>
      </c>
      <c r="E330" s="589">
        <v>30</v>
      </c>
      <c r="F330" s="589">
        <v>30</v>
      </c>
      <c r="G330" s="589">
        <v>30</v>
      </c>
      <c r="H330" s="589">
        <v>30</v>
      </c>
      <c r="I330" s="589">
        <v>30</v>
      </c>
      <c r="J330" s="589">
        <v>30</v>
      </c>
      <c r="K330" s="589">
        <v>30</v>
      </c>
      <c r="L330" s="589">
        <v>30</v>
      </c>
      <c r="M330" s="589">
        <v>30</v>
      </c>
      <c r="N330" s="589">
        <v>30</v>
      </c>
      <c r="O330" s="589">
        <v>30</v>
      </c>
    </row>
    <row r="331" spans="1:15" s="3" customFormat="1" ht="45" x14ac:dyDescent="0.2">
      <c r="A331" s="144" t="s">
        <v>480</v>
      </c>
      <c r="B331" s="144" t="s">
        <v>481</v>
      </c>
      <c r="C331" s="144" t="s">
        <v>482</v>
      </c>
      <c r="D331" s="589">
        <v>0</v>
      </c>
      <c r="E331" s="589">
        <v>1</v>
      </c>
      <c r="F331" s="589">
        <v>1</v>
      </c>
      <c r="G331" s="589">
        <v>5</v>
      </c>
      <c r="H331" s="589">
        <v>5</v>
      </c>
      <c r="I331" s="589">
        <v>5</v>
      </c>
      <c r="J331" s="589">
        <v>5</v>
      </c>
      <c r="K331" s="589">
        <v>5</v>
      </c>
      <c r="L331" s="589">
        <v>5</v>
      </c>
      <c r="M331" s="589">
        <v>5</v>
      </c>
      <c r="N331" s="589">
        <v>5</v>
      </c>
      <c r="O331" s="589">
        <v>5</v>
      </c>
    </row>
    <row r="332" spans="1:15" s="3" customFormat="1" ht="75" x14ac:dyDescent="0.2">
      <c r="A332" s="144" t="s">
        <v>483</v>
      </c>
      <c r="B332" s="144" t="s">
        <v>484</v>
      </c>
      <c r="C332" s="144" t="s">
        <v>485</v>
      </c>
      <c r="D332" s="589">
        <v>45</v>
      </c>
      <c r="E332" s="589">
        <v>45</v>
      </c>
      <c r="F332" s="589">
        <v>45</v>
      </c>
      <c r="G332" s="589">
        <v>45</v>
      </c>
      <c r="H332" s="589">
        <v>45</v>
      </c>
      <c r="I332" s="589">
        <v>45</v>
      </c>
      <c r="J332" s="589">
        <v>45</v>
      </c>
      <c r="K332" s="589">
        <v>45</v>
      </c>
      <c r="L332" s="589">
        <v>45</v>
      </c>
      <c r="M332" s="589">
        <v>45</v>
      </c>
      <c r="N332" s="589">
        <v>45</v>
      </c>
      <c r="O332" s="589">
        <v>45</v>
      </c>
    </row>
    <row r="333" spans="1:15" s="3" customFormat="1" ht="30" x14ac:dyDescent="0.2">
      <c r="A333" s="144" t="s">
        <v>486</v>
      </c>
      <c r="B333" s="144" t="s">
        <v>38</v>
      </c>
      <c r="C333" s="144" t="s">
        <v>487</v>
      </c>
      <c r="D333" s="589">
        <v>15</v>
      </c>
      <c r="E333" s="589">
        <v>15</v>
      </c>
      <c r="F333" s="589">
        <v>15</v>
      </c>
      <c r="G333" s="589">
        <v>15</v>
      </c>
      <c r="H333" s="589">
        <v>15</v>
      </c>
      <c r="I333" s="589">
        <v>15</v>
      </c>
      <c r="J333" s="589">
        <v>15</v>
      </c>
      <c r="K333" s="589">
        <v>15</v>
      </c>
      <c r="L333" s="589">
        <v>15</v>
      </c>
      <c r="M333" s="589">
        <v>15</v>
      </c>
      <c r="N333" s="589">
        <v>15</v>
      </c>
      <c r="O333" s="589">
        <v>15</v>
      </c>
    </row>
    <row r="334" spans="1:15" s="3" customFormat="1" ht="60" x14ac:dyDescent="0.2">
      <c r="A334" s="144" t="s">
        <v>488</v>
      </c>
      <c r="B334" s="144" t="s">
        <v>489</v>
      </c>
      <c r="C334" s="144" t="s">
        <v>490</v>
      </c>
      <c r="D334" s="589">
        <v>14</v>
      </c>
      <c r="E334" s="589">
        <v>14</v>
      </c>
      <c r="F334" s="589">
        <v>14</v>
      </c>
      <c r="G334" s="589">
        <v>14</v>
      </c>
      <c r="H334" s="589">
        <v>14</v>
      </c>
      <c r="I334" s="589">
        <v>14</v>
      </c>
      <c r="J334" s="589">
        <v>14</v>
      </c>
      <c r="K334" s="589">
        <v>14</v>
      </c>
      <c r="L334" s="589">
        <v>14</v>
      </c>
      <c r="M334" s="589">
        <v>14</v>
      </c>
      <c r="N334" s="589">
        <v>14</v>
      </c>
      <c r="O334" s="589">
        <v>14</v>
      </c>
    </row>
    <row r="335" spans="1:15" s="3" customFormat="1" ht="30" x14ac:dyDescent="0.2">
      <c r="A335" s="144" t="s">
        <v>491</v>
      </c>
      <c r="B335" s="144" t="s">
        <v>560</v>
      </c>
      <c r="C335" s="144" t="s">
        <v>492</v>
      </c>
      <c r="D335" s="589">
        <v>5</v>
      </c>
      <c r="E335" s="589">
        <v>5</v>
      </c>
      <c r="F335" s="589">
        <v>5</v>
      </c>
      <c r="G335" s="589">
        <v>5</v>
      </c>
      <c r="H335" s="589">
        <v>5</v>
      </c>
      <c r="I335" s="589">
        <v>5</v>
      </c>
      <c r="J335" s="589">
        <v>5</v>
      </c>
      <c r="K335" s="589">
        <v>5</v>
      </c>
      <c r="L335" s="589">
        <v>5</v>
      </c>
      <c r="M335" s="589">
        <v>5</v>
      </c>
      <c r="N335" s="589">
        <v>5</v>
      </c>
      <c r="O335" s="589">
        <v>5</v>
      </c>
    </row>
    <row r="336" spans="1:15" s="3" customFormat="1" ht="75" x14ac:dyDescent="0.2">
      <c r="A336" s="144" t="s">
        <v>491</v>
      </c>
      <c r="B336" s="144" t="s">
        <v>493</v>
      </c>
      <c r="C336" s="144" t="s">
        <v>492</v>
      </c>
      <c r="D336" s="589">
        <v>16</v>
      </c>
      <c r="E336" s="589">
        <v>16</v>
      </c>
      <c r="F336" s="589">
        <v>16</v>
      </c>
      <c r="G336" s="589">
        <v>16</v>
      </c>
      <c r="H336" s="589">
        <v>16</v>
      </c>
      <c r="I336" s="589">
        <v>16</v>
      </c>
      <c r="J336" s="589">
        <v>16</v>
      </c>
      <c r="K336" s="589">
        <v>16</v>
      </c>
      <c r="L336" s="589">
        <v>16</v>
      </c>
      <c r="M336" s="589">
        <v>16</v>
      </c>
      <c r="N336" s="589">
        <v>16</v>
      </c>
      <c r="O336" s="589">
        <v>16</v>
      </c>
    </row>
    <row r="337" spans="1:15" s="3" customFormat="1" ht="60" x14ac:dyDescent="0.2">
      <c r="A337" s="144" t="s">
        <v>494</v>
      </c>
      <c r="B337" s="144" t="s">
        <v>495</v>
      </c>
      <c r="C337" s="144" t="s">
        <v>496</v>
      </c>
      <c r="D337" s="589">
        <v>5</v>
      </c>
      <c r="E337" s="589">
        <v>5</v>
      </c>
      <c r="F337" s="589">
        <v>5</v>
      </c>
      <c r="G337" s="589">
        <v>5</v>
      </c>
      <c r="H337" s="589">
        <v>5</v>
      </c>
      <c r="I337" s="589">
        <v>5</v>
      </c>
      <c r="J337" s="589">
        <v>5</v>
      </c>
      <c r="K337" s="589">
        <v>5</v>
      </c>
      <c r="L337" s="589">
        <v>5</v>
      </c>
      <c r="M337" s="589">
        <v>5</v>
      </c>
      <c r="N337" s="589">
        <v>5</v>
      </c>
      <c r="O337" s="589">
        <v>5</v>
      </c>
    </row>
    <row r="338" spans="1:15" s="3" customFormat="1" ht="45" x14ac:dyDescent="0.2">
      <c r="A338" s="5" t="s">
        <v>497</v>
      </c>
      <c r="B338" s="5" t="s">
        <v>498</v>
      </c>
      <c r="C338" s="5" t="s">
        <v>499</v>
      </c>
      <c r="D338" s="587">
        <v>0</v>
      </c>
      <c r="E338" s="587">
        <v>0</v>
      </c>
      <c r="F338" s="587">
        <v>0</v>
      </c>
      <c r="G338" s="587">
        <v>2</v>
      </c>
      <c r="H338" s="587">
        <v>2</v>
      </c>
      <c r="I338" s="587">
        <v>2</v>
      </c>
      <c r="J338" s="587">
        <v>2</v>
      </c>
      <c r="K338" s="587">
        <v>2</v>
      </c>
      <c r="L338" s="587">
        <v>2</v>
      </c>
      <c r="M338" s="587">
        <v>2</v>
      </c>
      <c r="N338" s="587">
        <v>2</v>
      </c>
      <c r="O338" s="587">
        <v>2</v>
      </c>
    </row>
    <row r="339" spans="1:15" s="3" customFormat="1" ht="60" x14ac:dyDescent="0.2">
      <c r="A339" s="5" t="s">
        <v>500</v>
      </c>
      <c r="B339" s="5" t="s">
        <v>501</v>
      </c>
      <c r="C339" s="5" t="s">
        <v>502</v>
      </c>
      <c r="D339" s="587">
        <v>0</v>
      </c>
      <c r="E339" s="587">
        <v>0</v>
      </c>
      <c r="F339" s="587">
        <v>0</v>
      </c>
      <c r="G339" s="587">
        <v>0</v>
      </c>
      <c r="H339" s="587">
        <v>0</v>
      </c>
      <c r="I339" s="587">
        <v>0</v>
      </c>
      <c r="J339" s="587">
        <v>0</v>
      </c>
      <c r="K339" s="587">
        <v>0</v>
      </c>
      <c r="L339" s="587">
        <v>0</v>
      </c>
      <c r="M339" s="587">
        <v>0</v>
      </c>
      <c r="N339" s="587">
        <v>0</v>
      </c>
      <c r="O339" s="587">
        <v>0</v>
      </c>
    </row>
    <row r="340" spans="1:15" ht="28.5" customHeight="1" x14ac:dyDescent="0.2">
      <c r="A340" s="141" t="s">
        <v>10</v>
      </c>
      <c r="B340" s="925" t="s">
        <v>11</v>
      </c>
      <c r="C340" s="926"/>
      <c r="D340" s="88">
        <f t="shared" ref="D340:O340" si="4">D341+D342+D343+D344+D345+D346+D347+D348+D349</f>
        <v>115</v>
      </c>
      <c r="E340" s="88">
        <f t="shared" si="4"/>
        <v>120</v>
      </c>
      <c r="F340" s="88">
        <f t="shared" si="4"/>
        <v>121</v>
      </c>
      <c r="G340" s="88">
        <f t="shared" si="4"/>
        <v>121</v>
      </c>
      <c r="H340" s="88">
        <f t="shared" si="4"/>
        <v>121</v>
      </c>
      <c r="I340" s="88">
        <f t="shared" si="4"/>
        <v>121</v>
      </c>
      <c r="J340" s="88">
        <f t="shared" si="4"/>
        <v>121</v>
      </c>
      <c r="K340" s="88">
        <f t="shared" si="4"/>
        <v>121</v>
      </c>
      <c r="L340" s="88">
        <f t="shared" si="4"/>
        <v>121</v>
      </c>
      <c r="M340" s="88">
        <f t="shared" si="4"/>
        <v>121</v>
      </c>
      <c r="N340" s="88">
        <f t="shared" si="4"/>
        <v>121</v>
      </c>
      <c r="O340" s="88">
        <f t="shared" si="4"/>
        <v>121</v>
      </c>
    </row>
    <row r="341" spans="1:15" ht="37.5" customHeight="1" x14ac:dyDescent="0.2">
      <c r="A341" s="144" t="s">
        <v>503</v>
      </c>
      <c r="B341" s="144" t="s">
        <v>504</v>
      </c>
      <c r="C341" s="144" t="s">
        <v>505</v>
      </c>
      <c r="D341" s="589">
        <v>45</v>
      </c>
      <c r="E341" s="589">
        <v>45</v>
      </c>
      <c r="F341" s="589">
        <v>45</v>
      </c>
      <c r="G341" s="589">
        <v>45</v>
      </c>
      <c r="H341" s="589">
        <v>45</v>
      </c>
      <c r="I341" s="589">
        <v>45</v>
      </c>
      <c r="J341" s="589">
        <v>45</v>
      </c>
      <c r="K341" s="589">
        <v>45</v>
      </c>
      <c r="L341" s="589">
        <v>45</v>
      </c>
      <c r="M341" s="589">
        <v>45</v>
      </c>
      <c r="N341" s="589">
        <v>45</v>
      </c>
      <c r="O341" s="589">
        <v>45</v>
      </c>
    </row>
    <row r="342" spans="1:15" ht="72.75" customHeight="1" x14ac:dyDescent="0.2">
      <c r="A342" s="144" t="s">
        <v>506</v>
      </c>
      <c r="B342" s="144" t="s">
        <v>507</v>
      </c>
      <c r="C342" s="144" t="s">
        <v>508</v>
      </c>
      <c r="D342" s="589">
        <v>45</v>
      </c>
      <c r="E342" s="589">
        <v>45</v>
      </c>
      <c r="F342" s="589">
        <v>45</v>
      </c>
      <c r="G342" s="589">
        <v>45</v>
      </c>
      <c r="H342" s="589">
        <v>45</v>
      </c>
      <c r="I342" s="589">
        <v>45</v>
      </c>
      <c r="J342" s="589">
        <v>45</v>
      </c>
      <c r="K342" s="589">
        <v>45</v>
      </c>
      <c r="L342" s="589">
        <v>45</v>
      </c>
      <c r="M342" s="589">
        <v>45</v>
      </c>
      <c r="N342" s="589">
        <v>45</v>
      </c>
      <c r="O342" s="589">
        <v>45</v>
      </c>
    </row>
    <row r="343" spans="1:15" ht="60" x14ac:dyDescent="0.2">
      <c r="A343" s="144" t="s">
        <v>528</v>
      </c>
      <c r="B343" s="144" t="s">
        <v>529</v>
      </c>
      <c r="C343" s="144" t="s">
        <v>530</v>
      </c>
      <c r="D343" s="589">
        <v>0</v>
      </c>
      <c r="E343" s="589">
        <v>1</v>
      </c>
      <c r="F343" s="589">
        <v>2</v>
      </c>
      <c r="G343" s="589">
        <v>2</v>
      </c>
      <c r="H343" s="589">
        <v>2</v>
      </c>
      <c r="I343" s="589">
        <v>2</v>
      </c>
      <c r="J343" s="589">
        <v>2</v>
      </c>
      <c r="K343" s="589">
        <v>2</v>
      </c>
      <c r="L343" s="589">
        <v>2</v>
      </c>
      <c r="M343" s="589">
        <v>2</v>
      </c>
      <c r="N343" s="589">
        <v>2</v>
      </c>
      <c r="O343" s="589">
        <v>2</v>
      </c>
    </row>
    <row r="344" spans="1:15" ht="15" x14ac:dyDescent="0.2">
      <c r="A344" s="144" t="s">
        <v>531</v>
      </c>
      <c r="B344" s="144" t="s">
        <v>54</v>
      </c>
      <c r="C344" s="144" t="s">
        <v>532</v>
      </c>
      <c r="D344" s="589">
        <v>0</v>
      </c>
      <c r="E344" s="589">
        <v>1</v>
      </c>
      <c r="F344" s="589">
        <v>2</v>
      </c>
      <c r="G344" s="589">
        <v>2</v>
      </c>
      <c r="H344" s="589">
        <v>2</v>
      </c>
      <c r="I344" s="589">
        <v>2</v>
      </c>
      <c r="J344" s="589">
        <v>2</v>
      </c>
      <c r="K344" s="589">
        <v>2</v>
      </c>
      <c r="L344" s="589">
        <v>2</v>
      </c>
      <c r="M344" s="589">
        <v>2</v>
      </c>
      <c r="N344" s="589">
        <v>2</v>
      </c>
      <c r="O344" s="589">
        <v>2</v>
      </c>
    </row>
    <row r="345" spans="1:15" ht="30" x14ac:dyDescent="0.2">
      <c r="A345" s="144" t="s">
        <v>514</v>
      </c>
      <c r="B345" s="144" t="s">
        <v>515</v>
      </c>
      <c r="C345" s="144" t="s">
        <v>516</v>
      </c>
      <c r="D345" s="589">
        <v>0</v>
      </c>
      <c r="E345" s="589">
        <v>1</v>
      </c>
      <c r="F345" s="589">
        <v>0</v>
      </c>
      <c r="G345" s="589">
        <v>0</v>
      </c>
      <c r="H345" s="589">
        <v>0</v>
      </c>
      <c r="I345" s="589">
        <v>0</v>
      </c>
      <c r="J345" s="589">
        <v>0</v>
      </c>
      <c r="K345" s="589">
        <v>0</v>
      </c>
      <c r="L345" s="589">
        <v>0</v>
      </c>
      <c r="M345" s="589">
        <v>0</v>
      </c>
      <c r="N345" s="589">
        <v>0</v>
      </c>
      <c r="O345" s="589">
        <v>0</v>
      </c>
    </row>
    <row r="346" spans="1:15" ht="61.5" customHeight="1" x14ac:dyDescent="0.2">
      <c r="A346" s="144" t="s">
        <v>514</v>
      </c>
      <c r="B346" s="144" t="s">
        <v>561</v>
      </c>
      <c r="C346" s="144" t="s">
        <v>562</v>
      </c>
      <c r="D346" s="589">
        <v>15</v>
      </c>
      <c r="E346" s="589">
        <v>15</v>
      </c>
      <c r="F346" s="589">
        <v>15</v>
      </c>
      <c r="G346" s="589">
        <v>15</v>
      </c>
      <c r="H346" s="589">
        <v>15</v>
      </c>
      <c r="I346" s="589">
        <v>15</v>
      </c>
      <c r="J346" s="589">
        <v>15</v>
      </c>
      <c r="K346" s="589">
        <v>15</v>
      </c>
      <c r="L346" s="589">
        <v>15</v>
      </c>
      <c r="M346" s="589">
        <v>15</v>
      </c>
      <c r="N346" s="589">
        <v>15</v>
      </c>
      <c r="O346" s="589">
        <v>15</v>
      </c>
    </row>
    <row r="347" spans="1:15" ht="32.25" customHeight="1" x14ac:dyDescent="0.2">
      <c r="A347" s="144" t="s">
        <v>509</v>
      </c>
      <c r="B347" s="144" t="s">
        <v>510</v>
      </c>
      <c r="C347" s="144" t="s">
        <v>511</v>
      </c>
      <c r="D347" s="589">
        <v>10</v>
      </c>
      <c r="E347" s="589">
        <v>10</v>
      </c>
      <c r="F347" s="589">
        <v>10</v>
      </c>
      <c r="G347" s="589">
        <v>10</v>
      </c>
      <c r="H347" s="589">
        <v>10</v>
      </c>
      <c r="I347" s="589">
        <v>10</v>
      </c>
      <c r="J347" s="589">
        <v>10</v>
      </c>
      <c r="K347" s="589">
        <v>10</v>
      </c>
      <c r="L347" s="589">
        <v>10</v>
      </c>
      <c r="M347" s="589">
        <v>10</v>
      </c>
      <c r="N347" s="589">
        <v>10</v>
      </c>
      <c r="O347" s="589">
        <v>10</v>
      </c>
    </row>
    <row r="348" spans="1:15" ht="30" x14ac:dyDescent="0.2">
      <c r="A348" s="144" t="s">
        <v>512</v>
      </c>
      <c r="B348" s="144" t="s">
        <v>67</v>
      </c>
      <c r="C348" s="144" t="s">
        <v>513</v>
      </c>
      <c r="D348" s="589">
        <v>0</v>
      </c>
      <c r="E348" s="589">
        <v>1</v>
      </c>
      <c r="F348" s="589">
        <v>1</v>
      </c>
      <c r="G348" s="589">
        <v>1</v>
      </c>
      <c r="H348" s="589">
        <v>1</v>
      </c>
      <c r="I348" s="589">
        <v>1</v>
      </c>
      <c r="J348" s="589">
        <v>1</v>
      </c>
      <c r="K348" s="589">
        <v>1</v>
      </c>
      <c r="L348" s="589">
        <v>1</v>
      </c>
      <c r="M348" s="589">
        <v>1</v>
      </c>
      <c r="N348" s="589">
        <v>1</v>
      </c>
      <c r="O348" s="589">
        <v>1</v>
      </c>
    </row>
    <row r="349" spans="1:15" ht="30" x14ac:dyDescent="0.2">
      <c r="A349" s="144" t="s">
        <v>533</v>
      </c>
      <c r="B349" s="144" t="s">
        <v>534</v>
      </c>
      <c r="C349" s="144" t="s">
        <v>535</v>
      </c>
      <c r="D349" s="635">
        <v>0</v>
      </c>
      <c r="E349" s="635">
        <v>1</v>
      </c>
      <c r="F349" s="635">
        <v>1</v>
      </c>
      <c r="G349" s="635">
        <v>1</v>
      </c>
      <c r="H349" s="635">
        <v>1</v>
      </c>
      <c r="I349" s="635">
        <v>1</v>
      </c>
      <c r="J349" s="635">
        <v>1</v>
      </c>
      <c r="K349" s="635">
        <v>1</v>
      </c>
      <c r="L349" s="635">
        <v>1</v>
      </c>
      <c r="M349" s="635">
        <v>1</v>
      </c>
      <c r="N349" s="635">
        <v>1</v>
      </c>
      <c r="O349" s="635">
        <v>1</v>
      </c>
    </row>
    <row r="350" spans="1:15" ht="15" customHeight="1" x14ac:dyDescent="0.2">
      <c r="A350" s="141" t="s">
        <v>68</v>
      </c>
      <c r="B350" s="925" t="s">
        <v>69</v>
      </c>
      <c r="C350" s="926"/>
      <c r="D350" s="118">
        <f t="shared" ref="D350:O350" si="5">D351+D352</f>
        <v>0</v>
      </c>
      <c r="E350" s="118">
        <f t="shared" si="5"/>
        <v>2</v>
      </c>
      <c r="F350" s="118">
        <f t="shared" si="5"/>
        <v>4</v>
      </c>
      <c r="G350" s="118">
        <f t="shared" si="5"/>
        <v>4</v>
      </c>
      <c r="H350" s="118">
        <f t="shared" si="5"/>
        <v>4</v>
      </c>
      <c r="I350" s="118">
        <f t="shared" si="5"/>
        <v>4</v>
      </c>
      <c r="J350" s="118">
        <f t="shared" si="5"/>
        <v>4</v>
      </c>
      <c r="K350" s="118">
        <f t="shared" si="5"/>
        <v>4</v>
      </c>
      <c r="L350" s="118">
        <f t="shared" si="5"/>
        <v>4</v>
      </c>
      <c r="M350" s="118">
        <f t="shared" si="5"/>
        <v>4</v>
      </c>
      <c r="N350" s="118">
        <f t="shared" si="5"/>
        <v>4</v>
      </c>
      <c r="O350" s="118">
        <f t="shared" si="5"/>
        <v>4</v>
      </c>
    </row>
    <row r="351" spans="1:15" ht="45" x14ac:dyDescent="0.2">
      <c r="A351" s="144" t="s">
        <v>536</v>
      </c>
      <c r="B351" s="144" t="s">
        <v>537</v>
      </c>
      <c r="C351" s="144" t="s">
        <v>538</v>
      </c>
      <c r="D351" s="50">
        <v>0</v>
      </c>
      <c r="E351" s="50">
        <v>1</v>
      </c>
      <c r="F351" s="50">
        <v>2</v>
      </c>
      <c r="G351" s="50">
        <v>2</v>
      </c>
      <c r="H351" s="50">
        <v>2</v>
      </c>
      <c r="I351" s="50">
        <v>2</v>
      </c>
      <c r="J351" s="50">
        <v>2</v>
      </c>
      <c r="K351" s="50">
        <v>2</v>
      </c>
      <c r="L351" s="50">
        <v>2</v>
      </c>
      <c r="M351" s="50">
        <v>2</v>
      </c>
      <c r="N351" s="50">
        <v>2</v>
      </c>
      <c r="O351" s="50">
        <v>2</v>
      </c>
    </row>
    <row r="352" spans="1:15" ht="62.25" customHeight="1" x14ac:dyDescent="0.2">
      <c r="A352" s="144" t="s">
        <v>539</v>
      </c>
      <c r="B352" s="144" t="s">
        <v>540</v>
      </c>
      <c r="C352" s="144" t="s">
        <v>541</v>
      </c>
      <c r="D352" s="50">
        <v>0</v>
      </c>
      <c r="E352" s="50">
        <v>1</v>
      </c>
      <c r="F352" s="50">
        <v>2</v>
      </c>
      <c r="G352" s="50">
        <v>2</v>
      </c>
      <c r="H352" s="50">
        <v>2</v>
      </c>
      <c r="I352" s="50">
        <v>2</v>
      </c>
      <c r="J352" s="50">
        <v>2</v>
      </c>
      <c r="K352" s="50">
        <v>2</v>
      </c>
      <c r="L352" s="50">
        <v>2</v>
      </c>
      <c r="M352" s="50">
        <v>2</v>
      </c>
      <c r="N352" s="50">
        <v>2</v>
      </c>
      <c r="O352" s="50">
        <v>2</v>
      </c>
    </row>
    <row r="353" spans="1:16" s="16" customFormat="1" ht="21.75" customHeight="1" x14ac:dyDescent="0.2">
      <c r="A353" s="927" t="s">
        <v>571</v>
      </c>
      <c r="B353" s="928"/>
      <c r="C353" s="929"/>
      <c r="D353" s="119">
        <f t="shared" ref="D353:O353" si="6">D313+D315+D320+D328+D340+D350</f>
        <v>390</v>
      </c>
      <c r="E353" s="119">
        <f t="shared" si="6"/>
        <v>416</v>
      </c>
      <c r="F353" s="119">
        <f t="shared" si="6"/>
        <v>421</v>
      </c>
      <c r="G353" s="119">
        <f t="shared" si="6"/>
        <v>427</v>
      </c>
      <c r="H353" s="119">
        <f t="shared" si="6"/>
        <v>427</v>
      </c>
      <c r="I353" s="119">
        <f t="shared" si="6"/>
        <v>427</v>
      </c>
      <c r="J353" s="119">
        <f t="shared" si="6"/>
        <v>427</v>
      </c>
      <c r="K353" s="119">
        <f t="shared" si="6"/>
        <v>427</v>
      </c>
      <c r="L353" s="119">
        <f t="shared" si="6"/>
        <v>427</v>
      </c>
      <c r="M353" s="119">
        <f t="shared" si="6"/>
        <v>427</v>
      </c>
      <c r="N353" s="119">
        <f t="shared" si="6"/>
        <v>427</v>
      </c>
      <c r="O353" s="119">
        <f t="shared" si="6"/>
        <v>427</v>
      </c>
    </row>
    <row r="354" spans="1:16" s="19" customFormat="1" ht="21.75" customHeight="1" x14ac:dyDescent="0.2">
      <c r="A354" s="930" t="s">
        <v>628</v>
      </c>
      <c r="B354" s="931"/>
      <c r="C354" s="932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</row>
    <row r="355" spans="1:16" s="80" customFormat="1" ht="24" customHeight="1" x14ac:dyDescent="0.3">
      <c r="A355" s="933" t="s">
        <v>372</v>
      </c>
      <c r="B355" s="934"/>
      <c r="C355" s="935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136"/>
    </row>
    <row r="356" spans="1:16" x14ac:dyDescent="0.2">
      <c r="D356" s="7"/>
      <c r="E356" s="14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6" x14ac:dyDescent="0.2">
      <c r="D357" s="103"/>
      <c r="E357" s="104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</row>
    <row r="358" spans="1:16" x14ac:dyDescent="0.2">
      <c r="D358" s="89"/>
      <c r="E358" s="90"/>
      <c r="F358" s="89"/>
      <c r="G358" s="89"/>
      <c r="H358" s="89"/>
      <c r="I358" s="89"/>
      <c r="J358" s="89"/>
      <c r="K358" s="89"/>
      <c r="L358" s="89"/>
      <c r="M358" s="89"/>
      <c r="N358" s="89"/>
      <c r="O358" s="89"/>
    </row>
    <row r="359" spans="1:16" ht="18.75" x14ac:dyDescent="0.2"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1" spans="1:16" ht="14.25" x14ac:dyDescent="0.2"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</row>
    <row r="362" spans="1:16" ht="14.25" x14ac:dyDescent="0.2">
      <c r="D362" s="139"/>
      <c r="E362" s="140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</row>
  </sheetData>
  <mergeCells count="159">
    <mergeCell ref="O176:O177"/>
    <mergeCell ref="B187:C187"/>
    <mergeCell ref="B188:B190"/>
    <mergeCell ref="I176:I177"/>
    <mergeCell ref="A257:C257"/>
    <mergeCell ref="A214:C214"/>
    <mergeCell ref="C176:C177"/>
    <mergeCell ref="D176:D177"/>
    <mergeCell ref="E176:E177"/>
    <mergeCell ref="F176:F177"/>
    <mergeCell ref="J176:J177"/>
    <mergeCell ref="K176:K177"/>
    <mergeCell ref="L176:L177"/>
    <mergeCell ref="M176:M177"/>
    <mergeCell ref="N176:N177"/>
    <mergeCell ref="G176:G177"/>
    <mergeCell ref="H176:H177"/>
    <mergeCell ref="A199:C199"/>
    <mergeCell ref="A198:B198"/>
    <mergeCell ref="A354:C354"/>
    <mergeCell ref="B124:B126"/>
    <mergeCell ref="B102:B106"/>
    <mergeCell ref="B122:B123"/>
    <mergeCell ref="A124:A126"/>
    <mergeCell ref="B58:B60"/>
    <mergeCell ref="A63:A66"/>
    <mergeCell ref="A72:A73"/>
    <mergeCell ref="B281:C281"/>
    <mergeCell ref="A74:C74"/>
    <mergeCell ref="A94:C94"/>
    <mergeCell ref="A79:C79"/>
    <mergeCell ref="A88:C88"/>
    <mergeCell ref="B95:C95"/>
    <mergeCell ref="A113:A114"/>
    <mergeCell ref="B113:B114"/>
    <mergeCell ref="A96:A106"/>
    <mergeCell ref="B75:C75"/>
    <mergeCell ref="B80:C80"/>
    <mergeCell ref="B89:C89"/>
    <mergeCell ref="B96:B101"/>
    <mergeCell ref="B119:B121"/>
    <mergeCell ref="B67:B71"/>
    <mergeCell ref="A58:A60"/>
    <mergeCell ref="L2:O2"/>
    <mergeCell ref="A3:O3"/>
    <mergeCell ref="M1:O1"/>
    <mergeCell ref="D4:O4"/>
    <mergeCell ref="A7:C7"/>
    <mergeCell ref="B10:C10"/>
    <mergeCell ref="A11:A12"/>
    <mergeCell ref="B11:B12"/>
    <mergeCell ref="B340:C340"/>
    <mergeCell ref="B202:C202"/>
    <mergeCell ref="A201:C201"/>
    <mergeCell ref="B274:C274"/>
    <mergeCell ref="B299:C299"/>
    <mergeCell ref="A145:A146"/>
    <mergeCell ref="B145:B146"/>
    <mergeCell ref="B176:B177"/>
    <mergeCell ref="A176:A177"/>
    <mergeCell ref="A272:C272"/>
    <mergeCell ref="A122:A123"/>
    <mergeCell ref="B308:C308"/>
    <mergeCell ref="B315:C315"/>
    <mergeCell ref="B320:C320"/>
    <mergeCell ref="B134:B136"/>
    <mergeCell ref="A134:A136"/>
    <mergeCell ref="B13:B14"/>
    <mergeCell ref="A13:A14"/>
    <mergeCell ref="A39:A42"/>
    <mergeCell ref="B39:B42"/>
    <mergeCell ref="B51:B53"/>
    <mergeCell ref="A43:A46"/>
    <mergeCell ref="B17:B20"/>
    <mergeCell ref="A17:A20"/>
    <mergeCell ref="B43:B46"/>
    <mergeCell ref="A27:A32"/>
    <mergeCell ref="B27:B32"/>
    <mergeCell ref="A33:A38"/>
    <mergeCell ref="B33:B38"/>
    <mergeCell ref="B328:C328"/>
    <mergeCell ref="B325:B326"/>
    <mergeCell ref="B21:B26"/>
    <mergeCell ref="A47:A50"/>
    <mergeCell ref="B47:B50"/>
    <mergeCell ref="A51:A53"/>
    <mergeCell ref="A21:A26"/>
    <mergeCell ref="A15:A16"/>
    <mergeCell ref="B15:B16"/>
    <mergeCell ref="B72:B73"/>
    <mergeCell ref="A67:A71"/>
    <mergeCell ref="A54:A56"/>
    <mergeCell ref="B54:B56"/>
    <mergeCell ref="B63:B66"/>
    <mergeCell ref="A230:C230"/>
    <mergeCell ref="A239:C239"/>
    <mergeCell ref="A246:C246"/>
    <mergeCell ref="A251:C251"/>
    <mergeCell ref="A148:C148"/>
    <mergeCell ref="B193:C193"/>
    <mergeCell ref="B157:B159"/>
    <mergeCell ref="B269:C269"/>
    <mergeCell ref="B240:C240"/>
    <mergeCell ref="B260:C260"/>
    <mergeCell ref="A355:C355"/>
    <mergeCell ref="A273:C273"/>
    <mergeCell ref="A285:B285"/>
    <mergeCell ref="B286:C286"/>
    <mergeCell ref="A180:A182"/>
    <mergeCell ref="B180:B182"/>
    <mergeCell ref="B252:C252"/>
    <mergeCell ref="B231:C231"/>
    <mergeCell ref="A263:C263"/>
    <mergeCell ref="B313:C313"/>
    <mergeCell ref="B318:B319"/>
    <mergeCell ref="A318:A319"/>
    <mergeCell ref="A353:C353"/>
    <mergeCell ref="B321:B322"/>
    <mergeCell ref="A321:A322"/>
    <mergeCell ref="A325:A326"/>
    <mergeCell ref="B350:C350"/>
    <mergeCell ref="B264:C264"/>
    <mergeCell ref="B258:C258"/>
    <mergeCell ref="B290:C290"/>
    <mergeCell ref="B306:C306"/>
    <mergeCell ref="A298:C298"/>
    <mergeCell ref="A312:C312"/>
    <mergeCell ref="A262:C262"/>
    <mergeCell ref="A284:C284"/>
    <mergeCell ref="A297:C297"/>
    <mergeCell ref="A311:C311"/>
    <mergeCell ref="A172:C172"/>
    <mergeCell ref="A191:C191"/>
    <mergeCell ref="B174:C174"/>
    <mergeCell ref="A173:C173"/>
    <mergeCell ref="B164:C164"/>
    <mergeCell ref="B215:C215"/>
    <mergeCell ref="A200:C200"/>
    <mergeCell ref="B224:C224"/>
    <mergeCell ref="A192:C192"/>
    <mergeCell ref="A188:A190"/>
    <mergeCell ref="A223:C223"/>
    <mergeCell ref="B137:B139"/>
    <mergeCell ref="A137:A139"/>
    <mergeCell ref="B130:B133"/>
    <mergeCell ref="A130:A133"/>
    <mergeCell ref="A140:C140"/>
    <mergeCell ref="A163:C163"/>
    <mergeCell ref="A120:A121"/>
    <mergeCell ref="A171:C171"/>
    <mergeCell ref="A128:A129"/>
    <mergeCell ref="B152:C152"/>
    <mergeCell ref="A143:A144"/>
    <mergeCell ref="A151:C151"/>
    <mergeCell ref="B149:C149"/>
    <mergeCell ref="B143:B144"/>
    <mergeCell ref="A157:A159"/>
    <mergeCell ref="B141:C141"/>
    <mergeCell ref="B128:B129"/>
  </mergeCells>
  <hyperlinks>
    <hyperlink ref="A8" location="P41" display="P41" xr:uid="{00000000-0004-0000-0A00-000000000000}"/>
  </hyperlinks>
  <pageMargins left="0.25" right="0.25" top="0.75" bottom="0.75" header="0.3" footer="0.3"/>
  <pageSetup paperSize="9"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362"/>
  <sheetViews>
    <sheetView topLeftCell="A391" zoomScale="85" zoomScaleNormal="85" workbookViewId="0">
      <selection activeCell="D229" sqref="D229:O229"/>
    </sheetView>
  </sheetViews>
  <sheetFormatPr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"/>
    <col min="5" max="5" width="9.140625" style="15"/>
    <col min="6" max="15" width="9.140625" style="1"/>
    <col min="16" max="16" width="9.85546875" style="1" bestFit="1" customWidth="1"/>
    <col min="17" max="16384" width="9.140625" style="1"/>
  </cols>
  <sheetData>
    <row r="1" spans="1:15" ht="15" x14ac:dyDescent="0.2">
      <c r="A1" s="82"/>
      <c r="B1" s="82"/>
      <c r="C1" s="82"/>
      <c r="D1" s="82"/>
      <c r="E1" s="83"/>
      <c r="F1" s="82"/>
      <c r="G1" s="82"/>
      <c r="H1" s="82"/>
      <c r="I1" s="82"/>
      <c r="J1" s="40"/>
      <c r="K1" s="82"/>
      <c r="L1" s="82"/>
      <c r="M1" s="1058"/>
      <c r="N1" s="1058"/>
      <c r="O1" s="1058"/>
    </row>
    <row r="2" spans="1:15" ht="14.25" customHeight="1" x14ac:dyDescent="0.2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1060" t="s">
        <v>542</v>
      </c>
      <c r="M2" s="1060"/>
      <c r="N2" s="1060"/>
      <c r="O2" s="1060"/>
    </row>
    <row r="3" spans="1:15" ht="14.25" customHeight="1" x14ac:dyDescent="0.2">
      <c r="A3" s="1051" t="s">
        <v>667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15" ht="85.5" x14ac:dyDescent="0.2">
      <c r="A4" s="20" t="s">
        <v>2</v>
      </c>
      <c r="B4" s="21" t="s">
        <v>71</v>
      </c>
      <c r="C4" s="21" t="s">
        <v>0</v>
      </c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</row>
    <row r="5" spans="1:15" ht="14.2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1">
        <v>8</v>
      </c>
      <c r="I5" s="21">
        <v>9</v>
      </c>
      <c r="J5" s="21">
        <v>10</v>
      </c>
      <c r="K5" s="160">
        <v>11</v>
      </c>
      <c r="L5" s="21">
        <v>12</v>
      </c>
      <c r="M5" s="21">
        <v>13</v>
      </c>
      <c r="N5" s="21">
        <v>14</v>
      </c>
      <c r="O5" s="21">
        <v>15</v>
      </c>
    </row>
    <row r="6" spans="1:15" ht="14.25" x14ac:dyDescent="0.2">
      <c r="A6" s="21"/>
      <c r="B6" s="21"/>
      <c r="C6" s="21"/>
      <c r="D6" s="21">
        <v>2024</v>
      </c>
      <c r="E6" s="22">
        <v>2025</v>
      </c>
      <c r="F6" s="21">
        <v>2026</v>
      </c>
      <c r="G6" s="21">
        <v>2027</v>
      </c>
      <c r="H6" s="21">
        <v>2028</v>
      </c>
      <c r="I6" s="21">
        <v>2029</v>
      </c>
      <c r="J6" s="160">
        <v>2030</v>
      </c>
      <c r="K6" s="21">
        <v>2031</v>
      </c>
      <c r="L6" s="21">
        <v>2032</v>
      </c>
      <c r="M6" s="21">
        <v>2033</v>
      </c>
      <c r="N6" s="21">
        <v>2034</v>
      </c>
      <c r="O6" s="21">
        <v>2035</v>
      </c>
    </row>
    <row r="7" spans="1:15" ht="15" x14ac:dyDescent="0.2">
      <c r="A7" s="1053" t="s">
        <v>72</v>
      </c>
      <c r="B7" s="1054"/>
      <c r="C7" s="1054"/>
      <c r="D7" s="23"/>
      <c r="E7" s="23"/>
      <c r="F7" s="23"/>
      <c r="G7" s="23"/>
      <c r="H7" s="23"/>
      <c r="I7" s="23"/>
      <c r="J7" s="23"/>
      <c r="K7" s="23"/>
      <c r="L7" s="23"/>
      <c r="M7" s="73"/>
      <c r="N7" s="74"/>
      <c r="O7" s="75"/>
    </row>
    <row r="8" spans="1:15" ht="15" x14ac:dyDescent="0.2">
      <c r="A8" s="132" t="s">
        <v>73</v>
      </c>
      <c r="B8" s="133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73"/>
      <c r="N8" s="74"/>
      <c r="O8" s="75"/>
    </row>
    <row r="9" spans="1:15" ht="15" x14ac:dyDescent="0.2">
      <c r="A9" s="77" t="s">
        <v>7</v>
      </c>
      <c r="B9" s="24"/>
      <c r="C9" s="25"/>
      <c r="D9" s="26"/>
      <c r="E9" s="27"/>
      <c r="F9" s="26"/>
      <c r="G9" s="26"/>
      <c r="H9" s="26"/>
      <c r="I9" s="26"/>
      <c r="J9" s="26"/>
      <c r="K9" s="26"/>
      <c r="L9" s="26"/>
      <c r="M9" s="40"/>
      <c r="N9" s="40"/>
      <c r="O9" s="76"/>
    </row>
    <row r="10" spans="1:15" ht="15" x14ac:dyDescent="0.2">
      <c r="A10" s="146" t="s">
        <v>20</v>
      </c>
      <c r="B10" s="781" t="s">
        <v>21</v>
      </c>
      <c r="C10" s="781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100"/>
    </row>
    <row r="11" spans="1:15" ht="18" customHeight="1" x14ac:dyDescent="0.2">
      <c r="A11" s="1048" t="s">
        <v>74</v>
      </c>
      <c r="B11" s="781" t="s">
        <v>75</v>
      </c>
      <c r="C11" s="146" t="s">
        <v>76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1"/>
    </row>
    <row r="12" spans="1:15" ht="33" customHeight="1" x14ac:dyDescent="0.2">
      <c r="A12" s="1048"/>
      <c r="B12" s="781"/>
      <c r="C12" s="146" t="s">
        <v>77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49.5" customHeight="1" x14ac:dyDescent="0.2">
      <c r="A13" s="995" t="s">
        <v>78</v>
      </c>
      <c r="B13" s="936" t="s">
        <v>79</v>
      </c>
      <c r="C13" s="146" t="s">
        <v>80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0.75" customHeight="1" x14ac:dyDescent="0.2">
      <c r="A14" s="1001"/>
      <c r="B14" s="937"/>
      <c r="C14" s="144" t="s">
        <v>390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51.75" customHeight="1" x14ac:dyDescent="0.2">
      <c r="A15" s="787" t="s">
        <v>81</v>
      </c>
      <c r="B15" s="782" t="s">
        <v>82</v>
      </c>
      <c r="C15" s="144" t="s">
        <v>83</v>
      </c>
      <c r="D15" s="13"/>
      <c r="E15" s="30"/>
      <c r="F15" s="11"/>
      <c r="G15" s="11"/>
      <c r="H15" s="11"/>
      <c r="I15" s="11"/>
      <c r="J15" s="30"/>
      <c r="K15" s="11"/>
      <c r="L15" s="11"/>
      <c r="M15" s="11"/>
      <c r="N15" s="31"/>
      <c r="O15" s="31"/>
    </row>
    <row r="16" spans="1:15" ht="31.5" customHeight="1" x14ac:dyDescent="0.2">
      <c r="A16" s="787"/>
      <c r="B16" s="782"/>
      <c r="C16" s="144" t="s">
        <v>84</v>
      </c>
      <c r="D16" s="13"/>
      <c r="E16" s="30"/>
      <c r="F16" s="11"/>
      <c r="G16" s="11"/>
      <c r="H16" s="11"/>
      <c r="I16" s="11"/>
      <c r="J16" s="30"/>
      <c r="K16" s="11"/>
      <c r="L16" s="11"/>
      <c r="M16" s="13"/>
      <c r="N16" s="31"/>
      <c r="O16" s="31"/>
    </row>
    <row r="17" spans="1:15" ht="18.75" customHeight="1" x14ac:dyDescent="0.2">
      <c r="A17" s="787" t="s">
        <v>85</v>
      </c>
      <c r="B17" s="782" t="s">
        <v>86</v>
      </c>
      <c r="C17" s="144" t="s">
        <v>87</v>
      </c>
      <c r="D17" s="13"/>
      <c r="E17" s="13"/>
      <c r="F17" s="11"/>
      <c r="G17" s="11"/>
      <c r="H17" s="11"/>
      <c r="I17" s="11"/>
      <c r="J17" s="30"/>
      <c r="K17" s="11"/>
      <c r="L17" s="11"/>
      <c r="M17" s="13"/>
      <c r="N17" s="31"/>
      <c r="O17" s="31"/>
    </row>
    <row r="18" spans="1:15" ht="16.5" customHeight="1" x14ac:dyDescent="0.2">
      <c r="A18" s="787"/>
      <c r="B18" s="782"/>
      <c r="C18" s="144" t="s">
        <v>88</v>
      </c>
      <c r="D18" s="13"/>
      <c r="E18" s="30"/>
      <c r="F18" s="11"/>
      <c r="G18" s="11"/>
      <c r="H18" s="11"/>
      <c r="I18" s="11"/>
      <c r="J18" s="30"/>
      <c r="K18" s="11"/>
      <c r="L18" s="11"/>
      <c r="M18" s="13"/>
      <c r="N18" s="31"/>
      <c r="O18" s="31"/>
    </row>
    <row r="19" spans="1:15" ht="14.25" customHeight="1" x14ac:dyDescent="0.2">
      <c r="A19" s="787"/>
      <c r="B19" s="782"/>
      <c r="C19" s="144" t="s">
        <v>89</v>
      </c>
      <c r="D19" s="13"/>
      <c r="E19" s="30"/>
      <c r="F19" s="11"/>
      <c r="G19" s="11"/>
      <c r="H19" s="11"/>
      <c r="I19" s="11"/>
      <c r="J19" s="30"/>
      <c r="K19" s="11"/>
      <c r="L19" s="11"/>
      <c r="M19" s="13"/>
      <c r="N19" s="31"/>
      <c r="O19" s="31"/>
    </row>
    <row r="20" spans="1:15" ht="18.75" customHeight="1" x14ac:dyDescent="0.2">
      <c r="A20" s="787"/>
      <c r="B20" s="782"/>
      <c r="C20" s="144" t="s">
        <v>90</v>
      </c>
      <c r="D20" s="13"/>
      <c r="E20" s="30"/>
      <c r="F20" s="11"/>
      <c r="G20" s="11"/>
      <c r="H20" s="30"/>
      <c r="I20" s="11"/>
      <c r="J20" s="30"/>
      <c r="K20" s="11"/>
      <c r="L20" s="11"/>
      <c r="M20" s="11"/>
      <c r="N20" s="11"/>
      <c r="O20" s="31"/>
    </row>
    <row r="21" spans="1:15" ht="15" customHeight="1" x14ac:dyDescent="0.2">
      <c r="A21" s="787" t="s">
        <v>91</v>
      </c>
      <c r="B21" s="782" t="s">
        <v>92</v>
      </c>
      <c r="C21" s="144" t="s">
        <v>93</v>
      </c>
      <c r="D21" s="9"/>
      <c r="E21" s="30"/>
      <c r="F21" s="11"/>
      <c r="G21" s="11"/>
      <c r="H21" s="11"/>
      <c r="I21" s="11"/>
      <c r="J21" s="11"/>
      <c r="K21" s="30"/>
      <c r="L21" s="11"/>
      <c r="M21" s="9"/>
      <c r="N21" s="32"/>
      <c r="O21" s="31"/>
    </row>
    <row r="22" spans="1:15" ht="17.25" customHeight="1" x14ac:dyDescent="0.2">
      <c r="A22" s="787"/>
      <c r="B22" s="782"/>
      <c r="C22" s="144" t="s">
        <v>94</v>
      </c>
      <c r="D22" s="13"/>
      <c r="E22" s="30"/>
      <c r="F22" s="11"/>
      <c r="G22" s="11"/>
      <c r="H22" s="11"/>
      <c r="I22" s="11"/>
      <c r="J22" s="30"/>
      <c r="K22" s="11"/>
      <c r="L22" s="11"/>
      <c r="M22" s="13"/>
      <c r="N22" s="31"/>
      <c r="O22" s="31"/>
    </row>
    <row r="23" spans="1:15" ht="48.75" customHeight="1" x14ac:dyDescent="0.2">
      <c r="A23" s="787"/>
      <c r="B23" s="782"/>
      <c r="C23" s="144" t="s">
        <v>95</v>
      </c>
      <c r="D23" s="13"/>
      <c r="E23" s="30"/>
      <c r="F23" s="11"/>
      <c r="G23" s="11"/>
      <c r="H23" s="11"/>
      <c r="I23" s="11"/>
      <c r="J23" s="30"/>
      <c r="K23" s="11"/>
      <c r="L23" s="11"/>
      <c r="M23" s="13"/>
      <c r="N23" s="31"/>
      <c r="O23" s="31"/>
    </row>
    <row r="24" spans="1:15" ht="15" x14ac:dyDescent="0.2">
      <c r="A24" s="787"/>
      <c r="B24" s="782"/>
      <c r="C24" s="144" t="s">
        <v>96</v>
      </c>
      <c r="D24" s="13"/>
      <c r="E24" s="31"/>
      <c r="F24" s="31"/>
      <c r="G24" s="31"/>
      <c r="H24" s="31"/>
      <c r="I24" s="31"/>
      <c r="J24" s="31"/>
      <c r="K24" s="31"/>
      <c r="L24" s="31"/>
      <c r="M24" s="31"/>
      <c r="N24" s="13"/>
      <c r="O24" s="31"/>
    </row>
    <row r="25" spans="1:15" ht="20.25" customHeight="1" x14ac:dyDescent="0.2">
      <c r="A25" s="787"/>
      <c r="B25" s="782"/>
      <c r="C25" s="144" t="s">
        <v>87</v>
      </c>
      <c r="D25" s="13"/>
      <c r="E25" s="31"/>
      <c r="F25" s="13"/>
      <c r="G25" s="13"/>
      <c r="H25" s="31"/>
      <c r="I25" s="31"/>
      <c r="J25" s="31"/>
      <c r="K25" s="31"/>
      <c r="L25" s="31"/>
      <c r="M25" s="13"/>
      <c r="N25" s="31"/>
      <c r="O25" s="31"/>
    </row>
    <row r="26" spans="1:15" ht="34.5" customHeight="1" x14ac:dyDescent="0.2">
      <c r="A26" s="787"/>
      <c r="B26" s="782"/>
      <c r="C26" s="144" t="s">
        <v>97</v>
      </c>
      <c r="D26" s="13"/>
      <c r="E26" s="31"/>
      <c r="F26" s="31"/>
      <c r="G26" s="31"/>
      <c r="H26" s="31"/>
      <c r="I26" s="31"/>
      <c r="J26" s="31"/>
      <c r="K26" s="31"/>
      <c r="L26" s="31"/>
      <c r="M26" s="13"/>
      <c r="N26" s="31"/>
      <c r="O26" s="31"/>
    </row>
    <row r="27" spans="1:15" ht="18" customHeight="1" x14ac:dyDescent="0.2">
      <c r="A27" s="787" t="s">
        <v>98</v>
      </c>
      <c r="B27" s="782" t="s">
        <v>99</v>
      </c>
      <c r="C27" s="5" t="s">
        <v>100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6.5" customHeight="1" x14ac:dyDescent="0.2">
      <c r="A28" s="787"/>
      <c r="B28" s="782"/>
      <c r="C28" s="144" t="s">
        <v>101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63.75" customHeight="1" x14ac:dyDescent="0.2">
      <c r="A29" s="787"/>
      <c r="B29" s="782"/>
      <c r="C29" s="144" t="s">
        <v>102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32.25" customHeight="1" x14ac:dyDescent="0.2">
      <c r="A30" s="787"/>
      <c r="B30" s="782"/>
      <c r="C30" s="144" t="s">
        <v>103</v>
      </c>
      <c r="D30" s="33"/>
      <c r="E30" s="30"/>
      <c r="F30" s="30"/>
      <c r="G30" s="33"/>
      <c r="H30" s="33"/>
      <c r="I30" s="30"/>
      <c r="J30" s="11"/>
      <c r="K30" s="30"/>
      <c r="L30" s="30"/>
      <c r="M30" s="33"/>
      <c r="N30" s="33"/>
      <c r="O30" s="33"/>
    </row>
    <row r="31" spans="1:15" ht="15" x14ac:dyDescent="0.2">
      <c r="A31" s="787"/>
      <c r="B31" s="782"/>
      <c r="C31" s="144" t="s">
        <v>104</v>
      </c>
      <c r="D31" s="33"/>
      <c r="E31" s="30"/>
      <c r="F31" s="33"/>
      <c r="G31" s="33"/>
      <c r="H31" s="33"/>
      <c r="I31" s="33"/>
      <c r="J31" s="30"/>
      <c r="K31" s="33"/>
      <c r="L31" s="33"/>
      <c r="M31" s="33"/>
      <c r="N31" s="33"/>
      <c r="O31" s="33"/>
    </row>
    <row r="32" spans="1:15" ht="16.5" customHeight="1" x14ac:dyDescent="0.2">
      <c r="A32" s="787"/>
      <c r="B32" s="782"/>
      <c r="C32" s="144" t="s">
        <v>105</v>
      </c>
      <c r="D32" s="33"/>
      <c r="E32" s="30"/>
      <c r="F32" s="33"/>
      <c r="G32" s="33"/>
      <c r="H32" s="33"/>
      <c r="I32" s="33"/>
      <c r="J32" s="30"/>
      <c r="K32" s="33"/>
      <c r="L32" s="33"/>
      <c r="M32" s="33"/>
      <c r="N32" s="33"/>
      <c r="O32" s="33"/>
    </row>
    <row r="33" spans="1:15" ht="32.25" customHeight="1" x14ac:dyDescent="0.2">
      <c r="A33" s="787" t="s">
        <v>106</v>
      </c>
      <c r="B33" s="782" t="s">
        <v>107</v>
      </c>
      <c r="C33" s="144" t="s">
        <v>97</v>
      </c>
      <c r="D33" s="33"/>
      <c r="E33" s="30"/>
      <c r="F33" s="33"/>
      <c r="G33" s="33"/>
      <c r="H33" s="33"/>
      <c r="I33" s="33"/>
      <c r="J33" s="30"/>
      <c r="K33" s="33"/>
      <c r="L33" s="33"/>
      <c r="M33" s="33"/>
      <c r="N33" s="33"/>
      <c r="O33" s="33"/>
    </row>
    <row r="34" spans="1:15" ht="18.75" customHeight="1" x14ac:dyDescent="0.2">
      <c r="A34" s="787"/>
      <c r="B34" s="782"/>
      <c r="C34" s="144" t="s">
        <v>93</v>
      </c>
      <c r="D34" s="33"/>
      <c r="E34" s="30"/>
      <c r="F34" s="30"/>
      <c r="G34" s="33"/>
      <c r="H34" s="33"/>
      <c r="I34" s="33"/>
      <c r="J34" s="30"/>
      <c r="K34" s="33"/>
      <c r="L34" s="33"/>
      <c r="M34" s="33"/>
      <c r="N34" s="33"/>
      <c r="O34" s="33"/>
    </row>
    <row r="35" spans="1:15" ht="19.5" customHeight="1" x14ac:dyDescent="0.2">
      <c r="A35" s="787"/>
      <c r="B35" s="782"/>
      <c r="C35" s="144" t="s">
        <v>94</v>
      </c>
      <c r="D35" s="33"/>
      <c r="E35" s="33"/>
      <c r="F35" s="33"/>
      <c r="G35" s="33"/>
      <c r="H35" s="33"/>
      <c r="I35" s="33"/>
      <c r="J35" s="33"/>
      <c r="K35" s="33"/>
      <c r="L35" s="33"/>
      <c r="M35" s="13"/>
      <c r="N35" s="31"/>
      <c r="O35" s="31"/>
    </row>
    <row r="36" spans="1:15" ht="18.75" customHeight="1" x14ac:dyDescent="0.2">
      <c r="A36" s="787"/>
      <c r="B36" s="782"/>
      <c r="C36" s="144" t="s">
        <v>108</v>
      </c>
      <c r="D36" s="33"/>
      <c r="E36" s="33"/>
      <c r="F36" s="33"/>
      <c r="G36" s="33"/>
      <c r="H36" s="33"/>
      <c r="I36" s="33"/>
      <c r="J36" s="33"/>
      <c r="K36" s="13"/>
      <c r="L36" s="31"/>
      <c r="M36" s="31"/>
      <c r="N36" s="31"/>
      <c r="O36" s="31"/>
    </row>
    <row r="37" spans="1:15" ht="48.75" customHeight="1" x14ac:dyDescent="0.2">
      <c r="A37" s="787"/>
      <c r="B37" s="782"/>
      <c r="C37" s="144" t="s">
        <v>95</v>
      </c>
      <c r="D37" s="33"/>
      <c r="E37" s="30"/>
      <c r="F37" s="33"/>
      <c r="G37" s="33"/>
      <c r="H37" s="33"/>
      <c r="I37" s="33"/>
      <c r="J37" s="33"/>
      <c r="K37" s="33"/>
      <c r="L37" s="33"/>
      <c r="M37" s="33"/>
      <c r="N37" s="33"/>
      <c r="O37" s="13"/>
    </row>
    <row r="38" spans="1:15" ht="16.5" customHeight="1" x14ac:dyDescent="0.2">
      <c r="A38" s="787"/>
      <c r="B38" s="782"/>
      <c r="C38" s="144" t="s">
        <v>96</v>
      </c>
      <c r="D38" s="33"/>
      <c r="E38" s="33"/>
      <c r="F38" s="33"/>
      <c r="G38" s="33"/>
      <c r="H38" s="33"/>
      <c r="I38" s="33"/>
      <c r="J38" s="33"/>
      <c r="K38" s="13"/>
      <c r="L38" s="33"/>
      <c r="M38" s="31"/>
      <c r="N38" s="31"/>
      <c r="O38" s="31"/>
    </row>
    <row r="39" spans="1:15" ht="23.25" customHeight="1" x14ac:dyDescent="0.2">
      <c r="A39" s="787" t="s">
        <v>109</v>
      </c>
      <c r="B39" s="782" t="s">
        <v>110</v>
      </c>
      <c r="C39" s="144" t="s">
        <v>111</v>
      </c>
      <c r="D39" s="13"/>
      <c r="E39" s="13"/>
      <c r="F39" s="30"/>
      <c r="G39" s="33"/>
      <c r="H39" s="33"/>
      <c r="I39" s="33"/>
      <c r="J39" s="33"/>
      <c r="K39" s="33"/>
      <c r="L39" s="13"/>
      <c r="M39" s="13"/>
      <c r="N39" s="31"/>
      <c r="O39" s="31"/>
    </row>
    <row r="40" spans="1:15" ht="36" customHeight="1" x14ac:dyDescent="0.2">
      <c r="A40" s="787"/>
      <c r="B40" s="782"/>
      <c r="C40" s="144" t="s">
        <v>112</v>
      </c>
      <c r="D40" s="33"/>
      <c r="E40" s="13"/>
      <c r="F40" s="13"/>
      <c r="G40" s="13"/>
      <c r="H40" s="13"/>
      <c r="I40" s="13"/>
      <c r="J40" s="13"/>
      <c r="K40" s="13"/>
      <c r="L40" s="13"/>
      <c r="M40" s="13"/>
      <c r="N40" s="33"/>
      <c r="O40" s="33"/>
    </row>
    <row r="41" spans="1:15" ht="32.25" customHeight="1" x14ac:dyDescent="0.2">
      <c r="A41" s="787"/>
      <c r="B41" s="782"/>
      <c r="C41" s="144" t="s">
        <v>113</v>
      </c>
      <c r="D41" s="33"/>
      <c r="E41" s="13"/>
      <c r="F41" s="30"/>
      <c r="G41" s="30"/>
      <c r="H41" s="13"/>
      <c r="I41" s="13"/>
      <c r="J41" s="13"/>
      <c r="K41" s="33"/>
      <c r="L41" s="13"/>
      <c r="M41" s="13"/>
      <c r="N41" s="33"/>
      <c r="O41" s="33"/>
    </row>
    <row r="42" spans="1:15" ht="22.5" customHeight="1" x14ac:dyDescent="0.2">
      <c r="A42" s="787"/>
      <c r="B42" s="782"/>
      <c r="C42" s="144" t="s">
        <v>114</v>
      </c>
      <c r="D42" s="17"/>
      <c r="E42" s="35"/>
      <c r="F42" s="17"/>
      <c r="G42" s="17"/>
      <c r="H42" s="17"/>
      <c r="I42" s="17"/>
      <c r="J42" s="17"/>
      <c r="K42" s="17"/>
      <c r="L42" s="17"/>
      <c r="M42" s="17"/>
      <c r="N42" s="28"/>
      <c r="O42" s="28"/>
    </row>
    <row r="43" spans="1:15" ht="18.75" customHeight="1" x14ac:dyDescent="0.2">
      <c r="A43" s="787" t="s">
        <v>115</v>
      </c>
      <c r="B43" s="782" t="s">
        <v>116</v>
      </c>
      <c r="C43" s="144" t="s">
        <v>117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1"/>
      <c r="O43" s="31"/>
    </row>
    <row r="44" spans="1:15" ht="21" customHeight="1" x14ac:dyDescent="0.2">
      <c r="A44" s="787"/>
      <c r="B44" s="782"/>
      <c r="C44" s="144" t="s">
        <v>118</v>
      </c>
      <c r="D44" s="13"/>
      <c r="E44" s="33"/>
      <c r="F44" s="33"/>
      <c r="G44" s="13"/>
      <c r="H44" s="13"/>
      <c r="I44" s="13"/>
      <c r="J44" s="33"/>
      <c r="K44" s="13"/>
      <c r="L44" s="13"/>
      <c r="M44" s="13"/>
      <c r="N44" s="31"/>
      <c r="O44" s="31"/>
    </row>
    <row r="45" spans="1:15" ht="20.25" customHeight="1" x14ac:dyDescent="0.2">
      <c r="A45" s="787"/>
      <c r="B45" s="782"/>
      <c r="C45" s="144" t="s">
        <v>88</v>
      </c>
      <c r="D45" s="13"/>
      <c r="E45" s="13"/>
      <c r="F45" s="33"/>
      <c r="G45" s="31"/>
      <c r="H45" s="33"/>
      <c r="I45" s="33"/>
      <c r="J45" s="33"/>
      <c r="K45" s="33"/>
      <c r="L45" s="33"/>
      <c r="M45" s="13"/>
      <c r="N45" s="31"/>
      <c r="O45" s="31"/>
    </row>
    <row r="46" spans="1:15" ht="49.5" customHeight="1" x14ac:dyDescent="0.2">
      <c r="A46" s="787"/>
      <c r="B46" s="782"/>
      <c r="C46" s="144" t="s">
        <v>119</v>
      </c>
      <c r="D46" s="30"/>
      <c r="E46" s="13"/>
      <c r="F46" s="13"/>
      <c r="G46" s="13"/>
      <c r="H46" s="13"/>
      <c r="I46" s="13"/>
      <c r="J46" s="13"/>
      <c r="K46" s="13"/>
      <c r="L46" s="13"/>
      <c r="M46" s="13"/>
      <c r="N46" s="31"/>
      <c r="O46" s="31"/>
    </row>
    <row r="47" spans="1:15" ht="32.25" customHeight="1" x14ac:dyDescent="0.2">
      <c r="A47" s="787" t="s">
        <v>120</v>
      </c>
      <c r="B47" s="781" t="s">
        <v>121</v>
      </c>
      <c r="C47" s="6" t="s">
        <v>122</v>
      </c>
      <c r="D47" s="17"/>
      <c r="E47" s="17"/>
      <c r="F47" s="13"/>
      <c r="G47" s="17"/>
      <c r="H47" s="17"/>
      <c r="I47" s="17"/>
      <c r="J47" s="17"/>
      <c r="K47" s="17"/>
      <c r="L47" s="17"/>
      <c r="M47" s="17"/>
      <c r="N47" s="33"/>
      <c r="O47" s="33"/>
    </row>
    <row r="48" spans="1:15" ht="49.5" customHeight="1" x14ac:dyDescent="0.2">
      <c r="A48" s="787"/>
      <c r="B48" s="781"/>
      <c r="C48" s="6" t="s">
        <v>123</v>
      </c>
      <c r="D48" s="17"/>
      <c r="E48" s="35"/>
      <c r="F48" s="17"/>
      <c r="G48" s="17"/>
      <c r="H48" s="17"/>
      <c r="I48" s="17"/>
      <c r="J48" s="17"/>
      <c r="K48" s="17"/>
      <c r="L48" s="17"/>
      <c r="M48" s="17"/>
      <c r="N48" s="28"/>
      <c r="O48" s="28"/>
    </row>
    <row r="49" spans="1:15" ht="50.25" customHeight="1" x14ac:dyDescent="0.2">
      <c r="A49" s="787"/>
      <c r="B49" s="781"/>
      <c r="C49" s="6" t="s">
        <v>124</v>
      </c>
      <c r="D49" s="17"/>
      <c r="E49" s="35"/>
      <c r="F49" s="17"/>
      <c r="G49" s="17"/>
      <c r="H49" s="17"/>
      <c r="I49" s="17"/>
      <c r="J49" s="17"/>
      <c r="K49" s="17"/>
      <c r="L49" s="17"/>
      <c r="M49" s="17"/>
      <c r="N49" s="28"/>
      <c r="O49" s="28"/>
    </row>
    <row r="50" spans="1:15" ht="33" customHeight="1" x14ac:dyDescent="0.2">
      <c r="A50" s="787"/>
      <c r="B50" s="781"/>
      <c r="C50" s="6" t="s">
        <v>125</v>
      </c>
      <c r="D50" s="33"/>
      <c r="E50" s="17"/>
      <c r="F50" s="17"/>
      <c r="G50" s="17"/>
      <c r="H50" s="17"/>
      <c r="I50" s="17"/>
      <c r="J50" s="17"/>
      <c r="K50" s="17"/>
      <c r="L50" s="17"/>
      <c r="M50" s="17"/>
      <c r="N50" s="28"/>
      <c r="O50" s="28"/>
    </row>
    <row r="51" spans="1:15" ht="49.5" customHeight="1" x14ac:dyDescent="0.2">
      <c r="A51" s="787" t="s">
        <v>126</v>
      </c>
      <c r="B51" s="782" t="s">
        <v>127</v>
      </c>
      <c r="C51" s="146" t="s">
        <v>128</v>
      </c>
      <c r="D51" s="17"/>
      <c r="E51" s="17"/>
      <c r="F51" s="13"/>
      <c r="G51" s="33"/>
      <c r="H51" s="9"/>
      <c r="I51" s="9"/>
      <c r="J51" s="9"/>
      <c r="K51" s="9"/>
      <c r="L51" s="9"/>
      <c r="M51" s="9"/>
      <c r="N51" s="36"/>
      <c r="O51" s="36"/>
    </row>
    <row r="52" spans="1:15" ht="18.75" customHeight="1" x14ac:dyDescent="0.2">
      <c r="A52" s="787"/>
      <c r="B52" s="782"/>
      <c r="C52" s="146" t="s">
        <v>118</v>
      </c>
      <c r="D52" s="33"/>
      <c r="E52" s="17"/>
      <c r="F52" s="17"/>
      <c r="G52" s="17"/>
      <c r="H52" s="17"/>
      <c r="I52" s="17"/>
      <c r="J52" s="13"/>
      <c r="K52" s="17"/>
      <c r="L52" s="17"/>
      <c r="M52" s="9"/>
      <c r="N52" s="36"/>
      <c r="O52" s="28"/>
    </row>
    <row r="53" spans="1:15" ht="78" customHeight="1" x14ac:dyDescent="0.2">
      <c r="A53" s="787"/>
      <c r="B53" s="782"/>
      <c r="C53" s="144" t="s">
        <v>129</v>
      </c>
      <c r="D53" s="9"/>
      <c r="E53" s="13"/>
      <c r="F53" s="9"/>
      <c r="G53" s="9"/>
      <c r="H53" s="9"/>
      <c r="I53" s="9"/>
      <c r="J53" s="9"/>
      <c r="K53" s="17"/>
      <c r="L53" s="17"/>
      <c r="M53" s="9"/>
      <c r="N53" s="36"/>
      <c r="O53" s="28"/>
    </row>
    <row r="54" spans="1:15" ht="50.25" customHeight="1" x14ac:dyDescent="0.2">
      <c r="A54" s="787" t="s">
        <v>130</v>
      </c>
      <c r="B54" s="782" t="s">
        <v>131</v>
      </c>
      <c r="C54" s="146" t="s">
        <v>132</v>
      </c>
      <c r="D54" s="9"/>
      <c r="E54" s="13"/>
      <c r="F54" s="9"/>
      <c r="G54" s="9"/>
      <c r="H54" s="9"/>
      <c r="I54" s="9"/>
      <c r="J54" s="9"/>
      <c r="K54" s="9"/>
      <c r="L54" s="9"/>
      <c r="M54" s="9"/>
      <c r="N54" s="32"/>
      <c r="O54" s="32"/>
    </row>
    <row r="55" spans="1:15" ht="96.75" customHeight="1" x14ac:dyDescent="0.2">
      <c r="A55" s="787"/>
      <c r="B55" s="782"/>
      <c r="C55" s="146" t="s">
        <v>133</v>
      </c>
      <c r="D55" s="9"/>
      <c r="E55" s="13"/>
      <c r="F55" s="9"/>
      <c r="G55" s="9"/>
      <c r="H55" s="9"/>
      <c r="I55" s="9"/>
      <c r="J55" s="9"/>
      <c r="K55" s="9"/>
      <c r="L55" s="9"/>
      <c r="M55" s="9"/>
      <c r="N55" s="32"/>
      <c r="O55" s="32"/>
    </row>
    <row r="56" spans="1:15" ht="60" customHeight="1" x14ac:dyDescent="0.2">
      <c r="A56" s="787"/>
      <c r="B56" s="782"/>
      <c r="C56" s="146" t="s">
        <v>134</v>
      </c>
      <c r="D56" s="13"/>
      <c r="E56" s="9"/>
      <c r="F56" s="9"/>
      <c r="G56" s="9"/>
      <c r="H56" s="9"/>
      <c r="I56" s="9"/>
      <c r="J56" s="9"/>
      <c r="K56" s="9"/>
      <c r="L56" s="9"/>
      <c r="M56" s="9"/>
      <c r="N56" s="32"/>
      <c r="O56" s="32"/>
    </row>
    <row r="57" spans="1:15" ht="33.75" customHeight="1" x14ac:dyDescent="0.2">
      <c r="A57" s="147" t="s">
        <v>135</v>
      </c>
      <c r="B57" s="144" t="s">
        <v>136</v>
      </c>
      <c r="C57" s="144" t="s">
        <v>136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63.75" customHeight="1" x14ac:dyDescent="0.2">
      <c r="A58" s="787" t="s">
        <v>137</v>
      </c>
      <c r="B58" s="782" t="s">
        <v>138</v>
      </c>
      <c r="C58" s="5" t="s">
        <v>139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33" customHeight="1" x14ac:dyDescent="0.2">
      <c r="A59" s="787"/>
      <c r="B59" s="782"/>
      <c r="C59" s="144" t="s">
        <v>140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45.75" customHeight="1" x14ac:dyDescent="0.2">
      <c r="A60" s="787"/>
      <c r="B60" s="782"/>
      <c r="C60" s="144" t="s">
        <v>119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48" customHeight="1" x14ac:dyDescent="0.2">
      <c r="A61" s="37" t="s">
        <v>141</v>
      </c>
      <c r="B61" s="144" t="s">
        <v>142</v>
      </c>
      <c r="C61" s="144" t="s">
        <v>142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31"/>
    </row>
    <row r="62" spans="1:15" ht="45.75" customHeight="1" x14ac:dyDescent="0.2">
      <c r="A62" s="37" t="s">
        <v>143</v>
      </c>
      <c r="B62" s="144" t="s">
        <v>144</v>
      </c>
      <c r="C62" s="144" t="s">
        <v>144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1"/>
      <c r="O62" s="31"/>
    </row>
    <row r="63" spans="1:15" ht="15" customHeight="1" x14ac:dyDescent="0.2">
      <c r="A63" s="1057" t="s">
        <v>145</v>
      </c>
      <c r="B63" s="782" t="s">
        <v>146</v>
      </c>
      <c r="C63" s="144" t="s">
        <v>87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1"/>
      <c r="O63" s="31"/>
    </row>
    <row r="64" spans="1:15" ht="15" customHeight="1" x14ac:dyDescent="0.2">
      <c r="A64" s="1057"/>
      <c r="B64" s="782"/>
      <c r="C64" s="144" t="s">
        <v>88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1"/>
      <c r="O64" s="31"/>
    </row>
    <row r="65" spans="1:27" ht="20.25" customHeight="1" x14ac:dyDescent="0.2">
      <c r="A65" s="1057"/>
      <c r="B65" s="782"/>
      <c r="C65" s="144" t="s">
        <v>89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1"/>
      <c r="O65" s="31"/>
    </row>
    <row r="66" spans="1:27" ht="18.75" customHeight="1" x14ac:dyDescent="0.2">
      <c r="A66" s="1057"/>
      <c r="B66" s="782"/>
      <c r="C66" s="144" t="s">
        <v>90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1"/>
      <c r="O66" s="31"/>
    </row>
    <row r="67" spans="1:27" ht="19.5" customHeight="1" x14ac:dyDescent="0.2">
      <c r="A67" s="1057" t="s">
        <v>147</v>
      </c>
      <c r="B67" s="782" t="s">
        <v>148</v>
      </c>
      <c r="C67" s="144" t="s">
        <v>93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27" ht="33" customHeight="1" x14ac:dyDescent="0.2">
      <c r="A68" s="1057"/>
      <c r="B68" s="782"/>
      <c r="C68" s="144" t="s">
        <v>97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1"/>
      <c r="O68" s="31"/>
    </row>
    <row r="69" spans="1:27" ht="17.25" customHeight="1" x14ac:dyDescent="0.2">
      <c r="A69" s="1057"/>
      <c r="B69" s="782"/>
      <c r="C69" s="144" t="s">
        <v>94</v>
      </c>
      <c r="D69" s="13"/>
      <c r="E69" s="13"/>
      <c r="F69" s="13"/>
      <c r="G69" s="13"/>
      <c r="H69" s="13"/>
      <c r="I69" s="13"/>
      <c r="J69" s="13"/>
      <c r="K69" s="31"/>
      <c r="L69" s="31"/>
      <c r="M69" s="31"/>
      <c r="N69" s="31"/>
      <c r="O69" s="31"/>
    </row>
    <row r="70" spans="1:27" ht="18" customHeight="1" x14ac:dyDescent="0.2">
      <c r="A70" s="1057"/>
      <c r="B70" s="782"/>
      <c r="C70" s="144" t="s">
        <v>108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1"/>
      <c r="O70" s="31"/>
    </row>
    <row r="71" spans="1:27" ht="19.5" customHeight="1" x14ac:dyDescent="0.2">
      <c r="A71" s="1057"/>
      <c r="B71" s="782"/>
      <c r="C71" s="144" t="s">
        <v>96</v>
      </c>
      <c r="D71" s="13"/>
      <c r="E71" s="13"/>
      <c r="F71" s="13"/>
      <c r="G71" s="13"/>
      <c r="H71" s="31"/>
      <c r="I71" s="31"/>
      <c r="J71" s="31"/>
      <c r="K71" s="31"/>
      <c r="L71" s="31"/>
      <c r="M71" s="31"/>
      <c r="N71" s="31"/>
      <c r="O71" s="31"/>
    </row>
    <row r="72" spans="1:27" ht="15" x14ac:dyDescent="0.2">
      <c r="A72" s="787" t="s">
        <v>149</v>
      </c>
      <c r="B72" s="782" t="s">
        <v>150</v>
      </c>
      <c r="C72" s="144" t="s">
        <v>151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1"/>
      <c r="O72" s="31"/>
    </row>
    <row r="73" spans="1:27" ht="75" x14ac:dyDescent="0.2">
      <c r="A73" s="787"/>
      <c r="B73" s="782"/>
      <c r="C73" s="144" t="s">
        <v>152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1"/>
      <c r="O73" s="31"/>
    </row>
    <row r="74" spans="1:27" s="93" customFormat="1" ht="15" x14ac:dyDescent="0.2">
      <c r="A74" s="975" t="s">
        <v>613</v>
      </c>
      <c r="B74" s="1011"/>
      <c r="C74" s="983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2"/>
      <c r="O74" s="9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7" ht="33" customHeight="1" x14ac:dyDescent="0.2">
      <c r="A75" s="147" t="s">
        <v>3</v>
      </c>
      <c r="B75" s="782" t="s">
        <v>4</v>
      </c>
      <c r="C75" s="78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27" ht="45" x14ac:dyDescent="0.2">
      <c r="A76" s="147" t="s">
        <v>153</v>
      </c>
      <c r="B76" s="144" t="s">
        <v>154</v>
      </c>
      <c r="C76" s="144" t="s">
        <v>155</v>
      </c>
      <c r="D76" s="13"/>
      <c r="E76" s="13"/>
      <c r="F76" s="13"/>
      <c r="G76" s="9"/>
      <c r="H76" s="36"/>
      <c r="I76" s="36"/>
      <c r="J76" s="36"/>
      <c r="K76" s="36"/>
      <c r="L76" s="36"/>
      <c r="M76" s="36"/>
      <c r="N76" s="36"/>
      <c r="O76" s="36"/>
    </row>
    <row r="77" spans="1:27" ht="45" x14ac:dyDescent="0.2">
      <c r="A77" s="147" t="s">
        <v>156</v>
      </c>
      <c r="B77" s="144" t="s">
        <v>157</v>
      </c>
      <c r="C77" s="144" t="s">
        <v>155</v>
      </c>
      <c r="D77" s="587">
        <v>1</v>
      </c>
      <c r="E77" s="587">
        <v>1</v>
      </c>
      <c r="F77" s="587">
        <v>1</v>
      </c>
      <c r="G77" s="587">
        <v>1</v>
      </c>
      <c r="H77" s="587">
        <v>1</v>
      </c>
      <c r="I77" s="587">
        <v>1</v>
      </c>
      <c r="J77" s="587">
        <v>1</v>
      </c>
      <c r="K77" s="587">
        <v>1</v>
      </c>
      <c r="L77" s="587">
        <v>1</v>
      </c>
      <c r="M77" s="587">
        <v>1</v>
      </c>
      <c r="N77" s="587">
        <v>1</v>
      </c>
      <c r="O77" s="587">
        <v>1</v>
      </c>
      <c r="P77" s="616"/>
      <c r="Q77" s="616"/>
      <c r="R77" s="616"/>
      <c r="S77" s="616"/>
      <c r="T77" s="616"/>
      <c r="U77" s="616"/>
      <c r="V77" s="616"/>
      <c r="W77" s="616"/>
      <c r="X77" s="616"/>
      <c r="Y77" s="616"/>
      <c r="Z77" s="616"/>
      <c r="AA77" s="616"/>
    </row>
    <row r="78" spans="1:27" ht="45" x14ac:dyDescent="0.2">
      <c r="A78" s="147" t="s">
        <v>158</v>
      </c>
      <c r="B78" s="144" t="s">
        <v>159</v>
      </c>
      <c r="C78" s="144" t="s">
        <v>160</v>
      </c>
      <c r="D78" s="587">
        <v>1</v>
      </c>
      <c r="E78" s="587">
        <v>1</v>
      </c>
      <c r="F78" s="587">
        <v>1</v>
      </c>
      <c r="G78" s="587">
        <v>1</v>
      </c>
      <c r="H78" s="587">
        <v>1</v>
      </c>
      <c r="I78" s="586">
        <v>1</v>
      </c>
      <c r="J78" s="587">
        <v>1</v>
      </c>
      <c r="K78" s="587">
        <v>1</v>
      </c>
      <c r="L78" s="587">
        <v>1</v>
      </c>
      <c r="M78" s="587">
        <v>1</v>
      </c>
      <c r="N78" s="587">
        <v>1</v>
      </c>
      <c r="O78" s="586">
        <v>1</v>
      </c>
      <c r="P78" s="616"/>
      <c r="Q78" s="616"/>
      <c r="R78" s="616"/>
      <c r="S78" s="616"/>
      <c r="T78" s="616"/>
      <c r="U78" s="616"/>
      <c r="V78" s="616"/>
      <c r="W78" s="616"/>
      <c r="X78" s="616"/>
      <c r="Y78" s="616"/>
      <c r="Z78" s="616"/>
      <c r="AA78" s="616"/>
    </row>
    <row r="79" spans="1:27" s="93" customFormat="1" ht="15" x14ac:dyDescent="0.2">
      <c r="A79" s="1041" t="s">
        <v>614</v>
      </c>
      <c r="B79" s="1042"/>
      <c r="C79" s="1043"/>
      <c r="D79" s="91">
        <v>2</v>
      </c>
      <c r="E79" s="91">
        <v>2</v>
      </c>
      <c r="F79" s="91">
        <v>2</v>
      </c>
      <c r="G79" s="91">
        <v>2</v>
      </c>
      <c r="H79" s="91">
        <v>2</v>
      </c>
      <c r="I79" s="91">
        <v>2</v>
      </c>
      <c r="J79" s="91">
        <v>2</v>
      </c>
      <c r="K79" s="91">
        <v>2</v>
      </c>
      <c r="L79" s="91">
        <v>2</v>
      </c>
      <c r="M79" s="91">
        <v>2</v>
      </c>
      <c r="N79" s="91">
        <v>2</v>
      </c>
      <c r="O79" s="91">
        <v>2</v>
      </c>
      <c r="P79" s="13"/>
      <c r="Q79" s="13"/>
      <c r="R79" s="13"/>
      <c r="S79" s="13"/>
      <c r="T79" s="13"/>
      <c r="U79" s="31"/>
      <c r="V79" s="13"/>
      <c r="W79" s="13"/>
      <c r="X79" s="13"/>
      <c r="Y79" s="13"/>
      <c r="Z79" s="13"/>
      <c r="AA79" s="31"/>
    </row>
    <row r="80" spans="1:27" ht="30.75" customHeight="1" x14ac:dyDescent="0.2">
      <c r="A80" s="147" t="s">
        <v>22</v>
      </c>
      <c r="B80" s="782" t="s">
        <v>23</v>
      </c>
      <c r="C80" s="782"/>
      <c r="D80" s="32"/>
      <c r="E80" s="31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626"/>
      <c r="Q80" s="626"/>
      <c r="R80" s="626"/>
      <c r="S80" s="626"/>
      <c r="T80" s="626"/>
      <c r="U80" s="626"/>
      <c r="V80" s="626"/>
      <c r="W80" s="626"/>
      <c r="X80" s="626"/>
      <c r="Y80" s="626"/>
      <c r="Z80" s="626"/>
      <c r="AA80" s="626"/>
    </row>
    <row r="81" spans="1:25" ht="225.75" customHeight="1" x14ac:dyDescent="0.2">
      <c r="A81" s="147" t="s">
        <v>161</v>
      </c>
      <c r="B81" s="144" t="s">
        <v>162</v>
      </c>
      <c r="C81" s="144" t="s">
        <v>544</v>
      </c>
      <c r="D81" s="13"/>
      <c r="E81" s="13"/>
      <c r="F81" s="13"/>
      <c r="G81" s="13"/>
      <c r="H81" s="31"/>
      <c r="I81" s="31"/>
      <c r="J81" s="31"/>
      <c r="K81" s="31"/>
      <c r="L81" s="31"/>
      <c r="M81" s="31"/>
      <c r="N81" s="31"/>
      <c r="O81" s="31"/>
    </row>
    <row r="82" spans="1:25" ht="60" x14ac:dyDescent="0.2">
      <c r="A82" s="147" t="s">
        <v>163</v>
      </c>
      <c r="B82" s="144" t="s">
        <v>164</v>
      </c>
      <c r="C82" s="144" t="s">
        <v>165</v>
      </c>
      <c r="D82" s="13"/>
      <c r="E82" s="13"/>
      <c r="F82" s="13"/>
      <c r="G82" s="13"/>
      <c r="H82" s="31"/>
      <c r="I82" s="31"/>
      <c r="J82" s="31"/>
      <c r="K82" s="31"/>
      <c r="L82" s="31"/>
      <c r="M82" s="31"/>
      <c r="N82" s="31"/>
      <c r="O82" s="31"/>
    </row>
    <row r="83" spans="1:25" ht="90" x14ac:dyDescent="0.2">
      <c r="A83" s="147" t="s">
        <v>166</v>
      </c>
      <c r="B83" s="144" t="s">
        <v>167</v>
      </c>
      <c r="C83" s="144" t="s">
        <v>168</v>
      </c>
      <c r="D83" s="13"/>
      <c r="E83" s="13"/>
      <c r="F83" s="13"/>
      <c r="G83" s="13"/>
      <c r="H83" s="31"/>
      <c r="I83" s="31"/>
      <c r="J83" s="31"/>
      <c r="K83" s="31"/>
      <c r="L83" s="31"/>
      <c r="M83" s="31"/>
      <c r="N83" s="31"/>
      <c r="O83" s="31"/>
    </row>
    <row r="84" spans="1:25" ht="182.25" customHeight="1" x14ac:dyDescent="0.2">
      <c r="A84" s="147" t="s">
        <v>169</v>
      </c>
      <c r="B84" s="144" t="s">
        <v>170</v>
      </c>
      <c r="C84" s="144" t="s">
        <v>171</v>
      </c>
      <c r="D84" s="13"/>
      <c r="E84" s="13"/>
      <c r="F84" s="13"/>
      <c r="G84" s="13"/>
      <c r="H84" s="31"/>
      <c r="I84" s="31"/>
      <c r="J84" s="31"/>
      <c r="K84" s="31"/>
      <c r="L84" s="31"/>
      <c r="M84" s="31"/>
      <c r="N84" s="31"/>
      <c r="O84" s="31"/>
    </row>
    <row r="85" spans="1:25" ht="75" x14ac:dyDescent="0.2">
      <c r="A85" s="147" t="s">
        <v>174</v>
      </c>
      <c r="B85" s="144" t="s">
        <v>175</v>
      </c>
      <c r="C85" s="144" t="s">
        <v>554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25" ht="15" x14ac:dyDescent="0.2">
      <c r="A86" s="147" t="s">
        <v>172</v>
      </c>
      <c r="B86" s="144" t="s">
        <v>173</v>
      </c>
      <c r="C86" s="144" t="s">
        <v>173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25" ht="60" x14ac:dyDescent="0.2">
      <c r="A87" s="147" t="s">
        <v>579</v>
      </c>
      <c r="B87" s="144" t="s">
        <v>577</v>
      </c>
      <c r="C87" s="144" t="s">
        <v>578</v>
      </c>
      <c r="D87" s="38"/>
      <c r="E87" s="38"/>
      <c r="F87" s="38"/>
      <c r="G87" s="38"/>
      <c r="H87" s="38"/>
      <c r="J87" s="38"/>
      <c r="K87" s="38"/>
      <c r="L87" s="38"/>
      <c r="M87" s="38"/>
      <c r="N87" s="38"/>
      <c r="O87" s="38"/>
    </row>
    <row r="88" spans="1:25" s="93" customFormat="1" ht="15" x14ac:dyDescent="0.2">
      <c r="A88" s="975" t="s">
        <v>615</v>
      </c>
      <c r="B88" s="976"/>
      <c r="C88" s="977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52" t="s">
        <v>24</v>
      </c>
      <c r="B89" s="956" t="s">
        <v>25</v>
      </c>
      <c r="C89" s="957"/>
      <c r="D89" s="95"/>
      <c r="E89" s="95"/>
      <c r="F89" s="95"/>
      <c r="G89" s="95"/>
      <c r="H89" s="95"/>
      <c r="I89" s="32"/>
      <c r="J89" s="95"/>
      <c r="K89" s="95"/>
      <c r="L89" s="95"/>
      <c r="M89" s="95"/>
      <c r="N89" s="95"/>
      <c r="O89" s="95"/>
    </row>
    <row r="90" spans="1:25" ht="47.25" customHeight="1" x14ac:dyDescent="0.2">
      <c r="A90" s="147" t="s">
        <v>581</v>
      </c>
      <c r="B90" s="147" t="s">
        <v>580</v>
      </c>
      <c r="C90" s="150" t="s">
        <v>582</v>
      </c>
      <c r="D90" s="38"/>
      <c r="E90" s="38"/>
      <c r="F90" s="38"/>
      <c r="G90" s="38"/>
      <c r="H90" s="38"/>
      <c r="I90" s="32"/>
      <c r="J90" s="38"/>
      <c r="K90" s="38"/>
      <c r="L90" s="38"/>
      <c r="M90" s="38"/>
      <c r="N90" s="38"/>
      <c r="O90" s="38"/>
    </row>
    <row r="91" spans="1:25" ht="47.25" customHeight="1" x14ac:dyDescent="0.2">
      <c r="A91" s="147" t="s">
        <v>583</v>
      </c>
      <c r="B91" s="147" t="s">
        <v>584</v>
      </c>
      <c r="C91" s="150" t="s">
        <v>585</v>
      </c>
      <c r="D91" s="38"/>
      <c r="E91" s="38"/>
      <c r="F91" s="38"/>
      <c r="G91" s="38"/>
      <c r="H91" s="38"/>
      <c r="I91" s="32"/>
      <c r="J91" s="38"/>
      <c r="K91" s="38"/>
      <c r="L91" s="38"/>
      <c r="M91" s="38"/>
      <c r="N91" s="38"/>
      <c r="O91" s="38"/>
    </row>
    <row r="92" spans="1:25" ht="167.25" customHeight="1" x14ac:dyDescent="0.2">
      <c r="A92" s="147" t="s">
        <v>176</v>
      </c>
      <c r="B92" s="144" t="s">
        <v>584</v>
      </c>
      <c r="C92" s="144" t="s">
        <v>177</v>
      </c>
      <c r="D92" s="38"/>
      <c r="E92" s="38"/>
      <c r="F92" s="38"/>
      <c r="G92" s="38"/>
      <c r="H92" s="38"/>
      <c r="I92" s="38"/>
      <c r="J92" s="38"/>
      <c r="K92" s="17"/>
      <c r="L92" s="17"/>
      <c r="M92" s="17"/>
      <c r="N92" s="17"/>
      <c r="O92" s="28"/>
    </row>
    <row r="93" spans="1:25" ht="47.25" customHeight="1" x14ac:dyDescent="0.2">
      <c r="A93" s="147" t="s">
        <v>178</v>
      </c>
      <c r="B93" s="144" t="s">
        <v>179</v>
      </c>
      <c r="C93" s="144" t="s">
        <v>180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25" s="93" customFormat="1" ht="18.75" customHeight="1" x14ac:dyDescent="0.2">
      <c r="A94" s="975" t="s">
        <v>616</v>
      </c>
      <c r="B94" s="1011"/>
      <c r="C94" s="983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">
      <c r="A95" s="146" t="s">
        <v>45</v>
      </c>
      <c r="B95" s="964" t="s">
        <v>46</v>
      </c>
      <c r="C95" s="965"/>
      <c r="D95" s="17"/>
      <c r="E95" s="35"/>
      <c r="F95" s="17"/>
      <c r="G95" s="17"/>
      <c r="H95" s="17"/>
      <c r="I95" s="17"/>
      <c r="J95" s="17"/>
      <c r="K95" s="17"/>
      <c r="L95" s="17"/>
      <c r="M95" s="17"/>
      <c r="N95" s="28"/>
      <c r="O95" s="28"/>
    </row>
    <row r="96" spans="1:25" s="4" customFormat="1" ht="45.75" customHeight="1" x14ac:dyDescent="0.25">
      <c r="A96" s="1034" t="s">
        <v>182</v>
      </c>
      <c r="B96" s="1035" t="s">
        <v>408</v>
      </c>
      <c r="C96" s="161" t="s">
        <v>183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/>
      <c r="Q96"/>
      <c r="R96"/>
      <c r="S96"/>
      <c r="T96"/>
      <c r="U96"/>
      <c r="V96"/>
      <c r="W96"/>
      <c r="X96"/>
      <c r="Y96"/>
    </row>
    <row r="97" spans="1:25" s="4" customFormat="1" ht="46.5" customHeight="1" x14ac:dyDescent="0.25">
      <c r="A97" s="1034"/>
      <c r="B97" s="1036"/>
      <c r="C97" s="161" t="s">
        <v>184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/>
      <c r="Q97"/>
      <c r="R97"/>
      <c r="S97"/>
      <c r="T97"/>
      <c r="U97"/>
      <c r="V97"/>
      <c r="W97"/>
      <c r="X97"/>
      <c r="Y97"/>
    </row>
    <row r="98" spans="1:25" s="4" customFormat="1" ht="60.75" customHeight="1" x14ac:dyDescent="0.25">
      <c r="A98" s="1034"/>
      <c r="B98" s="1036"/>
      <c r="C98" s="161" t="s">
        <v>185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/>
      <c r="Q98"/>
      <c r="R98"/>
      <c r="S98"/>
      <c r="T98"/>
      <c r="U98"/>
      <c r="V98"/>
      <c r="W98"/>
      <c r="X98"/>
      <c r="Y98"/>
    </row>
    <row r="99" spans="1:25" s="4" customFormat="1" ht="18.75" customHeight="1" x14ac:dyDescent="0.25">
      <c r="A99" s="1034"/>
      <c r="B99" s="1036"/>
      <c r="C99" s="161" t="s">
        <v>186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/>
      <c r="Q99"/>
      <c r="R99"/>
      <c r="S99"/>
      <c r="T99"/>
      <c r="U99"/>
      <c r="V99"/>
      <c r="W99"/>
      <c r="X99"/>
      <c r="Y99"/>
    </row>
    <row r="100" spans="1:25" s="4" customFormat="1" ht="33.75" customHeight="1" x14ac:dyDescent="0.25">
      <c r="A100" s="1034"/>
      <c r="B100" s="1036"/>
      <c r="C100" s="161" t="s">
        <v>187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/>
      <c r="Q100"/>
      <c r="R100"/>
      <c r="S100"/>
      <c r="T100"/>
      <c r="U100"/>
      <c r="V100"/>
      <c r="W100"/>
      <c r="X100"/>
      <c r="Y100"/>
    </row>
    <row r="101" spans="1:25" s="4" customFormat="1" ht="33.75" customHeight="1" x14ac:dyDescent="0.25">
      <c r="A101" s="1034"/>
      <c r="B101" s="1037"/>
      <c r="C101" s="161" t="s">
        <v>586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/>
      <c r="Q101"/>
      <c r="R101"/>
      <c r="S101"/>
      <c r="T101"/>
      <c r="U101"/>
      <c r="V101"/>
      <c r="W101"/>
      <c r="X101"/>
      <c r="Y101"/>
    </row>
    <row r="102" spans="1:25" s="4" customFormat="1" ht="18" customHeight="1" x14ac:dyDescent="0.25">
      <c r="A102" s="1034"/>
      <c r="B102" s="799" t="s">
        <v>188</v>
      </c>
      <c r="C102" s="161" t="s">
        <v>186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31"/>
      <c r="O102" s="31"/>
      <c r="P102"/>
      <c r="Q102"/>
      <c r="R102"/>
      <c r="S102"/>
      <c r="T102"/>
      <c r="U102"/>
      <c r="V102"/>
      <c r="W102"/>
      <c r="X102"/>
      <c r="Y102"/>
    </row>
    <row r="103" spans="1:25" s="4" customFormat="1" ht="16.5" customHeight="1" x14ac:dyDescent="0.25">
      <c r="A103" s="1034"/>
      <c r="B103" s="799"/>
      <c r="C103" s="161" t="s">
        <v>118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31"/>
      <c r="O103" s="31"/>
      <c r="P103"/>
      <c r="Q103"/>
      <c r="R103"/>
      <c r="S103"/>
      <c r="T103"/>
      <c r="U103"/>
      <c r="V103"/>
      <c r="W103"/>
      <c r="X103"/>
      <c r="Y103"/>
    </row>
    <row r="104" spans="1:25" s="4" customFormat="1" ht="59.25" customHeight="1" x14ac:dyDescent="0.25">
      <c r="A104" s="1034"/>
      <c r="B104" s="799"/>
      <c r="C104" s="161" t="s">
        <v>181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31"/>
      <c r="O104" s="31"/>
      <c r="P104"/>
      <c r="Q104"/>
      <c r="R104"/>
      <c r="S104"/>
      <c r="T104"/>
      <c r="U104"/>
      <c r="V104"/>
      <c r="W104"/>
      <c r="X104"/>
      <c r="Y104"/>
    </row>
    <row r="105" spans="1:25" s="4" customFormat="1" ht="30.75" customHeight="1" x14ac:dyDescent="0.25">
      <c r="A105" s="1034"/>
      <c r="B105" s="799"/>
      <c r="C105" s="161" t="s">
        <v>103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31"/>
      <c r="O105" s="31"/>
      <c r="P105"/>
      <c r="Q105"/>
      <c r="R105"/>
      <c r="S105"/>
      <c r="T105"/>
      <c r="U105"/>
      <c r="V105"/>
      <c r="W105"/>
      <c r="X105"/>
      <c r="Y105"/>
    </row>
    <row r="106" spans="1:25" s="4" customFormat="1" ht="15" customHeight="1" x14ac:dyDescent="0.25">
      <c r="A106" s="1008"/>
      <c r="B106" s="799"/>
      <c r="C106" s="161" t="s">
        <v>189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31"/>
      <c r="O106" s="31"/>
      <c r="P106"/>
      <c r="Q106"/>
      <c r="R106"/>
      <c r="S106"/>
      <c r="T106"/>
      <c r="U106"/>
      <c r="V106"/>
      <c r="W106"/>
      <c r="X106"/>
      <c r="Y106"/>
    </row>
    <row r="107" spans="1:25" s="4" customFormat="1" ht="15" customHeight="1" x14ac:dyDescent="0.25">
      <c r="A107" s="78" t="s">
        <v>588</v>
      </c>
      <c r="B107" s="157" t="s">
        <v>587</v>
      </c>
      <c r="C107" s="161" t="s">
        <v>589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1"/>
      <c r="O107" s="31"/>
      <c r="P107"/>
      <c r="Q107"/>
      <c r="R107"/>
      <c r="S107"/>
      <c r="T107"/>
      <c r="U107"/>
      <c r="V107"/>
      <c r="W107"/>
      <c r="X107"/>
      <c r="Y107"/>
    </row>
    <row r="108" spans="1:25" s="4" customFormat="1" ht="59.25" customHeight="1" x14ac:dyDescent="0.25">
      <c r="A108" s="78" t="s">
        <v>392</v>
      </c>
      <c r="B108" s="157" t="s">
        <v>391</v>
      </c>
      <c r="C108" s="161" t="s">
        <v>409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/>
      <c r="Q108"/>
      <c r="R108"/>
      <c r="S108"/>
      <c r="T108"/>
      <c r="U108"/>
      <c r="V108"/>
      <c r="W108"/>
      <c r="X108"/>
      <c r="Y108"/>
    </row>
    <row r="109" spans="1:25" s="4" customFormat="1" ht="90.75" customHeight="1" x14ac:dyDescent="0.25">
      <c r="A109" s="78" t="s">
        <v>393</v>
      </c>
      <c r="B109" s="157" t="s">
        <v>190</v>
      </c>
      <c r="C109" s="161" t="s">
        <v>394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/>
      <c r="Q109"/>
      <c r="R109"/>
      <c r="S109"/>
      <c r="T109"/>
      <c r="U109"/>
      <c r="V109"/>
      <c r="W109"/>
      <c r="X109"/>
      <c r="Y109"/>
    </row>
    <row r="110" spans="1:25" s="4" customFormat="1" ht="48" customHeight="1" x14ac:dyDescent="0.25">
      <c r="A110" s="78" t="s">
        <v>592</v>
      </c>
      <c r="B110" s="157" t="s">
        <v>591</v>
      </c>
      <c r="C110" s="161" t="s">
        <v>590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/>
      <c r="Q110"/>
      <c r="R110"/>
      <c r="S110"/>
      <c r="T110"/>
      <c r="U110"/>
      <c r="V110"/>
      <c r="W110"/>
      <c r="X110"/>
      <c r="Y110"/>
    </row>
    <row r="111" spans="1:25" s="4" customFormat="1" ht="30" customHeight="1" x14ac:dyDescent="0.25">
      <c r="A111" s="78" t="s">
        <v>401</v>
      </c>
      <c r="B111" s="157" t="s">
        <v>400</v>
      </c>
      <c r="C111" s="161" t="s">
        <v>402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/>
      <c r="Q111"/>
      <c r="R111"/>
      <c r="S111"/>
      <c r="T111"/>
      <c r="U111"/>
      <c r="V111"/>
      <c r="W111"/>
      <c r="X111"/>
      <c r="Y111"/>
    </row>
    <row r="112" spans="1:25" s="4" customFormat="1" ht="77.25" customHeight="1" x14ac:dyDescent="0.25">
      <c r="A112" s="78" t="s">
        <v>396</v>
      </c>
      <c r="B112" s="157" t="s">
        <v>395</v>
      </c>
      <c r="C112" s="161" t="s">
        <v>397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/>
      <c r="Q112"/>
      <c r="R112"/>
      <c r="S112"/>
      <c r="T112"/>
      <c r="U112"/>
      <c r="V112"/>
      <c r="W112"/>
      <c r="X112"/>
      <c r="Y112"/>
    </row>
    <row r="113" spans="1:25" s="4" customFormat="1" ht="29.25" customHeight="1" x14ac:dyDescent="0.25">
      <c r="A113" s="1007" t="s">
        <v>399</v>
      </c>
      <c r="B113" s="1024" t="s">
        <v>398</v>
      </c>
      <c r="C113" s="161" t="s">
        <v>191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1"/>
      <c r="P113"/>
      <c r="Q113"/>
      <c r="R113"/>
      <c r="S113"/>
      <c r="T113"/>
      <c r="U113"/>
      <c r="V113"/>
      <c r="W113"/>
      <c r="X113"/>
      <c r="Y113"/>
    </row>
    <row r="114" spans="1:25" s="4" customFormat="1" ht="29.25" customHeight="1" x14ac:dyDescent="0.25">
      <c r="A114" s="1008"/>
      <c r="B114" s="1025"/>
      <c r="C114" s="161" t="s">
        <v>192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/>
      <c r="Q114"/>
      <c r="R114"/>
      <c r="S114"/>
      <c r="T114"/>
      <c r="U114"/>
      <c r="V114"/>
      <c r="W114"/>
      <c r="X114"/>
      <c r="Y114"/>
    </row>
    <row r="115" spans="1:25" s="4" customFormat="1" ht="15.75" customHeight="1" x14ac:dyDescent="0.25">
      <c r="A115" s="158" t="s">
        <v>407</v>
      </c>
      <c r="B115" s="39" t="s">
        <v>403</v>
      </c>
      <c r="C115" s="161" t="s">
        <v>404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/>
      <c r="Q115"/>
      <c r="R115"/>
      <c r="S115"/>
      <c r="T115"/>
      <c r="U115"/>
      <c r="V115"/>
      <c r="W115"/>
      <c r="X115"/>
      <c r="Y115"/>
    </row>
    <row r="116" spans="1:25" s="4" customFormat="1" ht="15.75" customHeight="1" x14ac:dyDescent="0.25">
      <c r="A116" s="158"/>
      <c r="B116" s="39"/>
      <c r="C116" s="161" t="s">
        <v>405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/>
      <c r="Q116"/>
      <c r="R116"/>
      <c r="S116"/>
      <c r="T116"/>
      <c r="U116"/>
      <c r="V116"/>
      <c r="W116"/>
      <c r="X116"/>
      <c r="Y116"/>
    </row>
    <row r="117" spans="1:25" s="4" customFormat="1" ht="14.25" customHeight="1" x14ac:dyDescent="0.25">
      <c r="A117" s="158"/>
      <c r="B117" s="39"/>
      <c r="C117" s="161" t="s">
        <v>193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/>
      <c r="Q117"/>
      <c r="R117"/>
      <c r="S117"/>
      <c r="T117"/>
      <c r="U117"/>
      <c r="V117"/>
      <c r="W117"/>
      <c r="X117"/>
      <c r="Y117"/>
    </row>
    <row r="118" spans="1:25" s="4" customFormat="1" ht="16.5" customHeight="1" x14ac:dyDescent="0.25">
      <c r="A118" s="158"/>
      <c r="B118" s="39"/>
      <c r="C118" s="161" t="s">
        <v>406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/>
      <c r="Q118"/>
      <c r="R118"/>
      <c r="S118"/>
      <c r="T118"/>
      <c r="U118"/>
      <c r="V118"/>
      <c r="W118"/>
      <c r="X118"/>
      <c r="Y118"/>
    </row>
    <row r="119" spans="1:25" ht="16.5" customHeight="1" x14ac:dyDescent="0.2">
      <c r="A119" s="86" t="s">
        <v>194</v>
      </c>
      <c r="B119" s="1026" t="s">
        <v>195</v>
      </c>
      <c r="C119" s="40" t="s">
        <v>374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25" ht="15.75" customHeight="1" x14ac:dyDescent="0.2">
      <c r="A120" s="1029"/>
      <c r="B120" s="1027"/>
      <c r="C120" s="40" t="s">
        <v>373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25" ht="15.75" customHeight="1" x14ac:dyDescent="0.2">
      <c r="A121" s="1030"/>
      <c r="B121" s="1028"/>
      <c r="C121" s="146" t="s">
        <v>593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25" ht="30" x14ac:dyDescent="0.2">
      <c r="A122" s="787" t="s">
        <v>196</v>
      </c>
      <c r="B122" s="782" t="s">
        <v>197</v>
      </c>
      <c r="C122" s="144" t="s">
        <v>198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25" ht="30" x14ac:dyDescent="0.2">
      <c r="A123" s="787"/>
      <c r="B123" s="782"/>
      <c r="C123" s="144" t="s">
        <v>197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25" ht="34.5" customHeight="1" x14ac:dyDescent="0.2">
      <c r="A124" s="995" t="s">
        <v>199</v>
      </c>
      <c r="B124" s="936" t="s">
        <v>200</v>
      </c>
      <c r="C124" s="144" t="s">
        <v>376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25" ht="30" x14ac:dyDescent="0.2">
      <c r="A125" s="1019"/>
      <c r="B125" s="1020"/>
      <c r="C125" s="144" t="s">
        <v>377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25" ht="15" x14ac:dyDescent="0.2">
      <c r="A126" s="1001"/>
      <c r="B126" s="937"/>
      <c r="C126" s="144" t="s">
        <v>375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25" ht="48.75" customHeight="1" x14ac:dyDescent="0.2">
      <c r="A127" s="147" t="s">
        <v>201</v>
      </c>
      <c r="B127" s="144" t="s">
        <v>202</v>
      </c>
      <c r="C127" s="144" t="s">
        <v>190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25" ht="44.25" customHeight="1" x14ac:dyDescent="0.2">
      <c r="A128" s="995" t="s">
        <v>203</v>
      </c>
      <c r="B128" s="936" t="s">
        <v>191</v>
      </c>
      <c r="C128" s="144" t="s">
        <v>378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25" ht="30" x14ac:dyDescent="0.2">
      <c r="A129" s="1001"/>
      <c r="B129" s="937"/>
      <c r="C129" s="144" t="s">
        <v>192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25" s="2" customFormat="1" ht="18.75" customHeight="1" x14ac:dyDescent="0.2">
      <c r="A130" s="1064" t="s">
        <v>204</v>
      </c>
      <c r="B130" s="1026" t="s">
        <v>205</v>
      </c>
      <c r="C130" s="144" t="s">
        <v>379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25" ht="15" x14ac:dyDescent="0.2">
      <c r="A131" s="1029"/>
      <c r="B131" s="1027"/>
      <c r="C131" s="144" t="s">
        <v>380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25" ht="15" x14ac:dyDescent="0.2">
      <c r="A132" s="1029"/>
      <c r="B132" s="1027"/>
      <c r="C132" s="144" t="s">
        <v>193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25" ht="15" x14ac:dyDescent="0.2">
      <c r="A133" s="1030"/>
      <c r="B133" s="1028"/>
      <c r="C133" s="144" t="s">
        <v>406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25" ht="14.25" customHeight="1" x14ac:dyDescent="0.2">
      <c r="A134" s="995" t="s">
        <v>206</v>
      </c>
      <c r="B134" s="936" t="s">
        <v>207</v>
      </c>
      <c r="C134" s="144" t="s">
        <v>382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25" ht="15" x14ac:dyDescent="0.2">
      <c r="A135" s="1019"/>
      <c r="B135" s="1020"/>
      <c r="C135" s="144" t="s">
        <v>373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25" ht="15" x14ac:dyDescent="0.2">
      <c r="A136" s="1001"/>
      <c r="B136" s="937"/>
      <c r="C136" s="144" t="s">
        <v>381</v>
      </c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25" ht="30" x14ac:dyDescent="0.2">
      <c r="A137" s="787" t="s">
        <v>208</v>
      </c>
      <c r="B137" s="782" t="s">
        <v>209</v>
      </c>
      <c r="C137" s="144" t="s">
        <v>543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25" ht="15" x14ac:dyDescent="0.2">
      <c r="A138" s="787"/>
      <c r="B138" s="782"/>
      <c r="C138" s="144" t="s">
        <v>375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25" ht="29.25" customHeight="1" x14ac:dyDescent="0.2">
      <c r="A139" s="787"/>
      <c r="B139" s="782"/>
      <c r="C139" s="144" t="s">
        <v>377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25" s="93" customFormat="1" ht="15" customHeight="1" x14ac:dyDescent="0.2">
      <c r="A140" s="975" t="s">
        <v>617</v>
      </c>
      <c r="B140" s="1011"/>
      <c r="C140" s="983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x14ac:dyDescent="0.2">
      <c r="A141" s="146" t="s">
        <v>40</v>
      </c>
      <c r="B141" s="964" t="s">
        <v>41</v>
      </c>
      <c r="C141" s="965"/>
      <c r="D141" s="17"/>
      <c r="E141" s="35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25" ht="45" x14ac:dyDescent="0.2">
      <c r="A142" s="147" t="s">
        <v>210</v>
      </c>
      <c r="B142" s="146" t="s">
        <v>211</v>
      </c>
      <c r="C142" s="144" t="s">
        <v>211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25" ht="15" x14ac:dyDescent="0.2">
      <c r="A143" s="1007" t="s">
        <v>383</v>
      </c>
      <c r="B143" s="1009" t="s">
        <v>384</v>
      </c>
      <c r="C143" s="161" t="s">
        <v>385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25" ht="32.25" customHeight="1" x14ac:dyDescent="0.2">
      <c r="A144" s="1008"/>
      <c r="B144" s="1010"/>
      <c r="C144" s="161" t="s">
        <v>386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25" ht="15" x14ac:dyDescent="0.2">
      <c r="A145" s="787" t="s">
        <v>212</v>
      </c>
      <c r="B145" s="781" t="s">
        <v>213</v>
      </c>
      <c r="C145" s="37" t="s">
        <v>214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25" ht="45" x14ac:dyDescent="0.2">
      <c r="A146" s="787"/>
      <c r="B146" s="781"/>
      <c r="C146" s="146" t="s">
        <v>215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25" ht="45" x14ac:dyDescent="0.2">
      <c r="A147" s="147" t="s">
        <v>216</v>
      </c>
      <c r="B147" s="146" t="s">
        <v>217</v>
      </c>
      <c r="C147" s="144" t="s">
        <v>218</v>
      </c>
      <c r="D147" s="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25" s="93" customFormat="1" ht="15" x14ac:dyDescent="0.2">
      <c r="A148" s="975" t="s">
        <v>618</v>
      </c>
      <c r="B148" s="1011"/>
      <c r="C148" s="983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9.25" customHeight="1" x14ac:dyDescent="0.2">
      <c r="A149" s="152" t="s">
        <v>553</v>
      </c>
      <c r="B149" s="1012" t="s">
        <v>632</v>
      </c>
      <c r="C149" s="994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25" ht="31.5" customHeight="1" x14ac:dyDescent="0.2">
      <c r="A150" s="152" t="s">
        <v>630</v>
      </c>
      <c r="B150" s="152" t="s">
        <v>631</v>
      </c>
      <c r="C150" s="152" t="s">
        <v>361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25" ht="15" x14ac:dyDescent="0.2">
      <c r="A151" s="1002" t="s">
        <v>629</v>
      </c>
      <c r="B151" s="1003"/>
      <c r="C151" s="994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1:25" ht="29.25" customHeight="1" x14ac:dyDescent="0.2">
      <c r="A152" s="144" t="s">
        <v>26</v>
      </c>
      <c r="B152" s="782" t="s">
        <v>27</v>
      </c>
      <c r="C152" s="782"/>
      <c r="D152" s="17"/>
      <c r="E152" s="35"/>
      <c r="F152" s="17"/>
      <c r="G152" s="17"/>
      <c r="H152" s="17"/>
      <c r="I152" s="17"/>
      <c r="J152" s="17"/>
      <c r="K152" s="17"/>
      <c r="L152" s="17"/>
      <c r="M152" s="17"/>
      <c r="N152" s="28"/>
      <c r="O152" s="28"/>
    </row>
    <row r="153" spans="1:25" ht="28.5" customHeight="1" x14ac:dyDescent="0.2">
      <c r="A153" s="42" t="s">
        <v>219</v>
      </c>
      <c r="B153" s="144" t="s">
        <v>220</v>
      </c>
      <c r="C153" s="144" t="s">
        <v>221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25" ht="166.5" customHeight="1" x14ac:dyDescent="0.2">
      <c r="A154" s="147" t="s">
        <v>222</v>
      </c>
      <c r="B154" s="144" t="s">
        <v>223</v>
      </c>
      <c r="C154" s="144" t="s">
        <v>224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25" ht="90.75" customHeight="1" x14ac:dyDescent="0.2">
      <c r="A155" s="40" t="s">
        <v>225</v>
      </c>
      <c r="B155" s="144" t="s">
        <v>226</v>
      </c>
      <c r="C155" s="144" t="s">
        <v>227</v>
      </c>
      <c r="D155" s="108"/>
      <c r="E155" s="109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25" ht="78" customHeight="1" x14ac:dyDescent="0.2">
      <c r="A156" s="105" t="s">
        <v>228</v>
      </c>
      <c r="B156" s="106" t="s">
        <v>229</v>
      </c>
      <c r="C156" s="144" t="s">
        <v>622</v>
      </c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</row>
    <row r="157" spans="1:25" ht="27.75" customHeight="1" x14ac:dyDescent="0.2">
      <c r="A157" s="787" t="s">
        <v>230</v>
      </c>
      <c r="B157" s="782" t="s">
        <v>231</v>
      </c>
      <c r="C157" s="144" t="s">
        <v>232</v>
      </c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</row>
    <row r="158" spans="1:25" ht="30" x14ac:dyDescent="0.2">
      <c r="A158" s="787"/>
      <c r="B158" s="782"/>
      <c r="C158" s="144" t="s">
        <v>231</v>
      </c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</row>
    <row r="159" spans="1:25" ht="15.75" customHeight="1" x14ac:dyDescent="0.2">
      <c r="A159" s="787"/>
      <c r="B159" s="782"/>
      <c r="C159" s="144" t="s">
        <v>233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25" ht="94.5" customHeight="1" x14ac:dyDescent="0.2">
      <c r="A160" s="105" t="s">
        <v>234</v>
      </c>
      <c r="B160" s="106" t="s">
        <v>235</v>
      </c>
      <c r="C160" s="144" t="s">
        <v>623</v>
      </c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</row>
    <row r="161" spans="1:25" ht="49.5" customHeight="1" x14ac:dyDescent="0.2">
      <c r="A161" s="86" t="s">
        <v>237</v>
      </c>
      <c r="B161" s="110" t="s">
        <v>238</v>
      </c>
      <c r="C161" s="144" t="s">
        <v>180</v>
      </c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</row>
    <row r="162" spans="1:25" ht="45" x14ac:dyDescent="0.2">
      <c r="A162" s="147" t="s">
        <v>239</v>
      </c>
      <c r="B162" s="144" t="s">
        <v>240</v>
      </c>
      <c r="C162" s="146" t="s">
        <v>236</v>
      </c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</row>
    <row r="163" spans="1:25" s="93" customFormat="1" ht="15" x14ac:dyDescent="0.2">
      <c r="A163" s="1004" t="s">
        <v>620</v>
      </c>
      <c r="B163" s="1005"/>
      <c r="C163" s="100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x14ac:dyDescent="0.2">
      <c r="A164" s="147" t="s">
        <v>61</v>
      </c>
      <c r="B164" s="782" t="s">
        <v>62</v>
      </c>
      <c r="C164" s="782"/>
      <c r="D164" s="17"/>
      <c r="E164" s="35"/>
      <c r="F164" s="17"/>
      <c r="G164" s="17"/>
      <c r="H164" s="17"/>
      <c r="I164" s="17"/>
      <c r="J164" s="17"/>
      <c r="K164" s="17"/>
      <c r="L164" s="17"/>
      <c r="M164" s="17"/>
      <c r="N164" s="28"/>
      <c r="O164" s="28"/>
    </row>
    <row r="165" spans="1:25" ht="75" x14ac:dyDescent="0.2">
      <c r="A165" s="147" t="s">
        <v>241</v>
      </c>
      <c r="B165" s="144" t="s">
        <v>242</v>
      </c>
      <c r="C165" s="144" t="s">
        <v>387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25" ht="57.75" customHeight="1" x14ac:dyDescent="0.2">
      <c r="A166" s="147" t="s">
        <v>243</v>
      </c>
      <c r="B166" s="144" t="s">
        <v>244</v>
      </c>
      <c r="C166" s="144" t="s">
        <v>245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25" ht="30" x14ac:dyDescent="0.2">
      <c r="A167" s="147" t="s">
        <v>246</v>
      </c>
      <c r="B167" s="144" t="s">
        <v>247</v>
      </c>
      <c r="C167" s="144" t="s">
        <v>248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pans="1:25" ht="90.75" customHeight="1" x14ac:dyDescent="0.2">
      <c r="A168" s="147" t="s">
        <v>243</v>
      </c>
      <c r="B168" s="144" t="s">
        <v>244</v>
      </c>
      <c r="C168" s="144" t="s">
        <v>563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pans="1:25" ht="30" x14ac:dyDescent="0.2">
      <c r="A169" s="147" t="s">
        <v>249</v>
      </c>
      <c r="B169" s="144" t="s">
        <v>250</v>
      </c>
      <c r="C169" s="144" t="s">
        <v>251</v>
      </c>
      <c r="D169" s="43"/>
      <c r="E169" s="43"/>
      <c r="F169" s="43"/>
      <c r="G169" s="13"/>
      <c r="H169" s="43"/>
      <c r="I169" s="13"/>
      <c r="J169" s="43"/>
      <c r="K169" s="13"/>
      <c r="L169" s="43"/>
      <c r="M169" s="43"/>
      <c r="N169" s="43"/>
      <c r="O169" s="43"/>
    </row>
    <row r="170" spans="1:25" ht="15" x14ac:dyDescent="0.2">
      <c r="A170" s="147" t="s">
        <v>594</v>
      </c>
      <c r="B170" s="144" t="s">
        <v>595</v>
      </c>
      <c r="C170" s="144" t="s">
        <v>595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1:25" s="93" customFormat="1" ht="15" x14ac:dyDescent="0.2">
      <c r="A171" s="975" t="s">
        <v>619</v>
      </c>
      <c r="B171" s="976"/>
      <c r="C171" s="977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97" customFormat="1" ht="30" customHeight="1" x14ac:dyDescent="0.2">
      <c r="A172" s="958" t="s">
        <v>567</v>
      </c>
      <c r="B172" s="959"/>
      <c r="C172" s="96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</row>
    <row r="173" spans="1:25" ht="30.75" customHeight="1" x14ac:dyDescent="0.2">
      <c r="A173" s="990" t="s">
        <v>28</v>
      </c>
      <c r="B173" s="991"/>
      <c r="C173" s="992"/>
      <c r="D173" s="44"/>
      <c r="E173" s="45"/>
      <c r="F173" s="44"/>
      <c r="G173" s="44"/>
      <c r="H173" s="44"/>
      <c r="I173" s="44"/>
      <c r="J173" s="44"/>
      <c r="K173" s="44"/>
      <c r="L173" s="44"/>
      <c r="M173" s="41"/>
      <c r="N173" s="28"/>
      <c r="O173" s="28"/>
    </row>
    <row r="174" spans="1:25" ht="15" x14ac:dyDescent="0.2">
      <c r="A174" s="146" t="s">
        <v>12</v>
      </c>
      <c r="B174" s="781" t="s">
        <v>13</v>
      </c>
      <c r="C174" s="781"/>
      <c r="D174" s="29"/>
      <c r="E174" s="46"/>
      <c r="F174" s="29"/>
      <c r="G174" s="29"/>
      <c r="H174" s="29"/>
      <c r="I174" s="29"/>
      <c r="J174" s="29"/>
      <c r="K174" s="29"/>
      <c r="L174" s="29"/>
      <c r="M174" s="17"/>
      <c r="N174" s="28"/>
      <c r="O174" s="28"/>
    </row>
    <row r="175" spans="1:25" ht="45" x14ac:dyDescent="0.2">
      <c r="A175" s="146" t="s">
        <v>252</v>
      </c>
      <c r="B175" s="146" t="s">
        <v>253</v>
      </c>
      <c r="C175" s="146" t="s">
        <v>254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25" s="8" customFormat="1" ht="122.25" customHeight="1" x14ac:dyDescent="0.2">
      <c r="A176" s="995" t="s">
        <v>255</v>
      </c>
      <c r="B176" s="995" t="s">
        <v>256</v>
      </c>
      <c r="C176" s="936" t="s">
        <v>633</v>
      </c>
      <c r="D176" s="1026"/>
      <c r="E176" s="1026"/>
      <c r="F176" s="1026"/>
      <c r="G176" s="1026"/>
      <c r="H176" s="1026"/>
      <c r="I176" s="1026"/>
      <c r="J176" s="1026"/>
      <c r="K176" s="1026"/>
      <c r="L176" s="1026"/>
      <c r="M176" s="1026"/>
      <c r="N176" s="1026"/>
      <c r="O176" s="1026"/>
    </row>
    <row r="177" spans="1:25" ht="4.5" customHeight="1" x14ac:dyDescent="0.25">
      <c r="A177" s="1001"/>
      <c r="B177" s="1001"/>
      <c r="C177" s="997"/>
      <c r="D177" s="1225"/>
      <c r="E177" s="1225"/>
      <c r="F177" s="1225"/>
      <c r="G177" s="1224"/>
      <c r="H177" s="1224"/>
      <c r="I177" s="1224"/>
      <c r="J177" s="1224"/>
      <c r="K177" s="1224"/>
      <c r="L177" s="1224"/>
      <c r="M177" s="1224"/>
      <c r="N177" s="1224"/>
      <c r="O177" s="1224"/>
      <c r="P177"/>
    </row>
    <row r="178" spans="1:25" ht="36" customHeight="1" x14ac:dyDescent="0.25">
      <c r="A178" s="143" t="s">
        <v>635</v>
      </c>
      <c r="B178" s="143" t="s">
        <v>634</v>
      </c>
      <c r="C178" s="147" t="s">
        <v>636</v>
      </c>
      <c r="D178" s="13"/>
      <c r="E178" s="13"/>
      <c r="F178" s="13"/>
      <c r="G178" s="31"/>
      <c r="H178" s="31"/>
      <c r="I178" s="47"/>
      <c r="J178" s="31"/>
      <c r="K178" s="31"/>
      <c r="L178" s="31"/>
      <c r="M178" s="31"/>
      <c r="N178" s="31"/>
      <c r="O178" s="31"/>
      <c r="P178"/>
    </row>
    <row r="179" spans="1:25" ht="164.25" customHeight="1" x14ac:dyDescent="0.25">
      <c r="A179" s="143" t="s">
        <v>637</v>
      </c>
      <c r="B179" s="143" t="s">
        <v>638</v>
      </c>
      <c r="C179" s="147" t="s">
        <v>639</v>
      </c>
      <c r="D179" s="13"/>
      <c r="E179" s="13"/>
      <c r="F179" s="13"/>
      <c r="G179" s="31"/>
      <c r="H179" s="31"/>
      <c r="I179" s="47"/>
      <c r="J179" s="31"/>
      <c r="K179" s="31"/>
      <c r="L179" s="31"/>
      <c r="M179" s="31"/>
      <c r="N179" s="31"/>
      <c r="O179" s="31"/>
      <c r="P179"/>
    </row>
    <row r="180" spans="1:25" ht="45" customHeight="1" x14ac:dyDescent="0.25">
      <c r="A180" s="787" t="s">
        <v>257</v>
      </c>
      <c r="B180" s="788" t="s">
        <v>258</v>
      </c>
      <c r="C180" s="147" t="s">
        <v>259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/>
    </row>
    <row r="181" spans="1:25" ht="45" x14ac:dyDescent="0.25">
      <c r="A181" s="787"/>
      <c r="B181" s="788"/>
      <c r="C181" s="147" t="s">
        <v>258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/>
    </row>
    <row r="182" spans="1:25" ht="15" x14ac:dyDescent="0.25">
      <c r="A182" s="787"/>
      <c r="B182" s="788"/>
      <c r="C182" s="147" t="s">
        <v>260</v>
      </c>
      <c r="D182" s="13"/>
      <c r="E182" s="13"/>
      <c r="F182" s="13"/>
      <c r="G182" s="13"/>
      <c r="H182" s="13"/>
      <c r="I182" s="31"/>
      <c r="J182" s="31"/>
      <c r="K182" s="47"/>
      <c r="L182" s="47"/>
      <c r="M182" s="47"/>
      <c r="N182" s="47"/>
      <c r="O182" s="31"/>
      <c r="P182"/>
    </row>
    <row r="183" spans="1:25" ht="182.25" customHeight="1" x14ac:dyDescent="0.2">
      <c r="A183" s="152" t="s">
        <v>261</v>
      </c>
      <c r="B183" s="152" t="s">
        <v>262</v>
      </c>
      <c r="C183" s="152" t="s">
        <v>263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25" ht="91.5" customHeight="1" x14ac:dyDescent="0.2">
      <c r="A184" s="147" t="s">
        <v>264</v>
      </c>
      <c r="B184" s="147" t="s">
        <v>265</v>
      </c>
      <c r="C184" s="146" t="s">
        <v>266</v>
      </c>
      <c r="D184" s="11"/>
      <c r="E184" s="30"/>
      <c r="F184" s="11"/>
      <c r="G184" s="11"/>
      <c r="H184" s="13"/>
      <c r="I184" s="31"/>
      <c r="J184" s="31"/>
      <c r="K184" s="47"/>
      <c r="L184" s="47"/>
      <c r="M184" s="31"/>
      <c r="N184" s="31"/>
      <c r="O184" s="31"/>
    </row>
    <row r="185" spans="1:25" ht="15.75" customHeight="1" x14ac:dyDescent="0.2">
      <c r="A185" s="147" t="s">
        <v>640</v>
      </c>
      <c r="B185" s="147" t="s">
        <v>641</v>
      </c>
      <c r="C185" s="146" t="s">
        <v>641</v>
      </c>
      <c r="D185" s="11"/>
      <c r="E185" s="30"/>
      <c r="F185" s="11"/>
      <c r="G185" s="11"/>
      <c r="H185" s="13"/>
      <c r="I185" s="31"/>
      <c r="J185" s="31"/>
      <c r="K185" s="47"/>
      <c r="L185" s="47"/>
      <c r="M185" s="31"/>
      <c r="N185" s="31"/>
      <c r="O185" s="31"/>
    </row>
    <row r="186" spans="1:25" ht="75" customHeight="1" x14ac:dyDescent="0.2">
      <c r="A186" s="147" t="s">
        <v>642</v>
      </c>
      <c r="B186" s="147" t="s">
        <v>643</v>
      </c>
      <c r="C186" s="146" t="s">
        <v>644</v>
      </c>
      <c r="D186" s="11"/>
      <c r="E186" s="30"/>
      <c r="F186" s="11"/>
      <c r="G186" s="11"/>
      <c r="H186" s="13"/>
      <c r="I186" s="31"/>
      <c r="J186" s="31"/>
      <c r="K186" s="47"/>
      <c r="L186" s="47"/>
      <c r="M186" s="31"/>
      <c r="N186" s="31"/>
      <c r="O186" s="31"/>
    </row>
    <row r="187" spans="1:25" ht="17.25" customHeight="1" x14ac:dyDescent="0.2">
      <c r="A187" s="147" t="s">
        <v>12</v>
      </c>
      <c r="B187" s="993" t="s">
        <v>15</v>
      </c>
      <c r="C187" s="994"/>
      <c r="D187" s="11"/>
      <c r="E187" s="30"/>
      <c r="F187" s="11"/>
      <c r="G187" s="11"/>
      <c r="H187" s="13"/>
      <c r="I187" s="31"/>
      <c r="J187" s="31"/>
      <c r="K187" s="47"/>
      <c r="L187" s="47"/>
      <c r="M187" s="31"/>
      <c r="N187" s="31"/>
      <c r="O187" s="31"/>
    </row>
    <row r="188" spans="1:25" ht="60.75" customHeight="1" x14ac:dyDescent="0.2">
      <c r="A188" s="995" t="s">
        <v>645</v>
      </c>
      <c r="B188" s="995" t="s">
        <v>646</v>
      </c>
      <c r="C188" s="146" t="s">
        <v>647</v>
      </c>
      <c r="D188" s="11"/>
      <c r="E188" s="30"/>
      <c r="F188" s="11"/>
      <c r="G188" s="11"/>
      <c r="H188" s="13"/>
      <c r="I188" s="31"/>
      <c r="J188" s="31"/>
      <c r="K188" s="47"/>
      <c r="L188" s="47"/>
      <c r="M188" s="31"/>
      <c r="N188" s="31"/>
      <c r="O188" s="31"/>
    </row>
    <row r="189" spans="1:25" ht="29.25" customHeight="1" x14ac:dyDescent="0.2">
      <c r="A189" s="996"/>
      <c r="B189" s="996"/>
      <c r="C189" s="146" t="s">
        <v>648</v>
      </c>
      <c r="D189" s="11"/>
      <c r="E189" s="30"/>
      <c r="F189" s="11"/>
      <c r="G189" s="11"/>
      <c r="H189" s="13"/>
      <c r="I189" s="31"/>
      <c r="J189" s="31"/>
      <c r="K189" s="47"/>
      <c r="L189" s="47"/>
      <c r="M189" s="31"/>
      <c r="N189" s="31"/>
      <c r="O189" s="31"/>
    </row>
    <row r="190" spans="1:25" ht="30.75" customHeight="1" x14ac:dyDescent="0.2">
      <c r="A190" s="997"/>
      <c r="B190" s="997"/>
      <c r="C190" s="146" t="s">
        <v>649</v>
      </c>
      <c r="D190" s="11"/>
      <c r="E190" s="30"/>
      <c r="F190" s="11"/>
      <c r="G190" s="11"/>
      <c r="H190" s="13"/>
      <c r="I190" s="31"/>
      <c r="J190" s="31"/>
      <c r="K190" s="47"/>
      <c r="L190" s="47"/>
      <c r="M190" s="31"/>
      <c r="N190" s="31"/>
      <c r="O190" s="31"/>
    </row>
    <row r="191" spans="1:25" s="97" customFormat="1" ht="30" customHeight="1" x14ac:dyDescent="0.2">
      <c r="A191" s="958" t="s">
        <v>568</v>
      </c>
      <c r="B191" s="959"/>
      <c r="C191" s="960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</row>
    <row r="192" spans="1:25" ht="16.5" customHeight="1" x14ac:dyDescent="0.2">
      <c r="A192" s="961" t="s">
        <v>51</v>
      </c>
      <c r="B192" s="962"/>
      <c r="C192" s="963"/>
      <c r="D192" s="48"/>
      <c r="E192" s="49"/>
      <c r="F192" s="48"/>
      <c r="G192" s="48"/>
      <c r="H192" s="48"/>
      <c r="I192" s="48"/>
      <c r="J192" s="48"/>
      <c r="K192" s="48"/>
      <c r="L192" s="48"/>
      <c r="M192" s="17"/>
      <c r="N192" s="28"/>
      <c r="O192" s="28"/>
    </row>
    <row r="193" spans="1:25" ht="15" customHeight="1" x14ac:dyDescent="0.2">
      <c r="A193" s="112" t="s">
        <v>1</v>
      </c>
      <c r="B193" s="982" t="s">
        <v>16</v>
      </c>
      <c r="C193" s="98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</row>
    <row r="194" spans="1:25" ht="30" x14ac:dyDescent="0.2">
      <c r="A194" s="147" t="s">
        <v>267</v>
      </c>
      <c r="B194" s="147" t="s">
        <v>268</v>
      </c>
      <c r="C194" s="147" t="s">
        <v>269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1:25" ht="15" customHeight="1" x14ac:dyDescent="0.2">
      <c r="A195" s="112" t="s">
        <v>29</v>
      </c>
      <c r="B195" s="112" t="s">
        <v>17</v>
      </c>
      <c r="C195" s="112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</row>
    <row r="196" spans="1:25" ht="16.5" customHeight="1" x14ac:dyDescent="0.2">
      <c r="A196" s="147" t="s">
        <v>270</v>
      </c>
      <c r="B196" s="147" t="s">
        <v>271</v>
      </c>
      <c r="C196" s="147" t="s">
        <v>272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1:25" ht="16.5" customHeight="1" x14ac:dyDescent="0.2">
      <c r="A197" s="147" t="s">
        <v>602</v>
      </c>
      <c r="B197" s="147" t="s">
        <v>601</v>
      </c>
      <c r="C197" s="147" t="s">
        <v>603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</row>
    <row r="198" spans="1:25" s="97" customFormat="1" ht="16.5" customHeight="1" x14ac:dyDescent="0.2">
      <c r="A198" s="958" t="s">
        <v>569</v>
      </c>
      <c r="B198" s="959"/>
      <c r="C198" s="14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</row>
    <row r="199" spans="1:25" s="18" customFormat="1" ht="16.5" customHeight="1" x14ac:dyDescent="0.2">
      <c r="A199" s="984" t="s">
        <v>572</v>
      </c>
      <c r="B199" s="985"/>
      <c r="C199" s="986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</row>
    <row r="200" spans="1:25" s="2" customFormat="1" ht="27.75" customHeight="1" x14ac:dyDescent="0.2">
      <c r="A200" s="987" t="s">
        <v>273</v>
      </c>
      <c r="B200" s="988"/>
      <c r="C200" s="989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</row>
    <row r="201" spans="1:25" ht="30.75" customHeight="1" x14ac:dyDescent="0.2">
      <c r="A201" s="990" t="s">
        <v>7</v>
      </c>
      <c r="B201" s="991"/>
      <c r="C201" s="992"/>
      <c r="D201" s="17"/>
      <c r="E201" s="35"/>
      <c r="F201" s="17"/>
      <c r="G201" s="17"/>
      <c r="H201" s="17"/>
      <c r="I201" s="17"/>
      <c r="J201" s="17"/>
      <c r="K201" s="17"/>
      <c r="L201" s="17"/>
      <c r="M201" s="17"/>
      <c r="N201" s="28"/>
      <c r="O201" s="28"/>
    </row>
    <row r="202" spans="1:25" ht="15" customHeight="1" x14ac:dyDescent="0.2">
      <c r="A202" s="144" t="s">
        <v>20</v>
      </c>
      <c r="B202" s="948" t="s">
        <v>21</v>
      </c>
      <c r="C202" s="949"/>
      <c r="D202" s="108"/>
      <c r="E202" s="109"/>
      <c r="F202" s="108"/>
      <c r="G202" s="108"/>
      <c r="H202" s="108"/>
      <c r="I202" s="108"/>
      <c r="J202" s="108"/>
      <c r="K202" s="108"/>
      <c r="L202" s="108"/>
      <c r="M202" s="108"/>
      <c r="N202" s="111"/>
      <c r="O202" s="111"/>
    </row>
    <row r="203" spans="1:25" ht="45" x14ac:dyDescent="0.2">
      <c r="A203" s="147" t="s">
        <v>274</v>
      </c>
      <c r="B203" s="144" t="s">
        <v>275</v>
      </c>
      <c r="C203" s="144" t="s">
        <v>276</v>
      </c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</row>
    <row r="204" spans="1:25" ht="48" customHeight="1" x14ac:dyDescent="0.2">
      <c r="A204" s="147" t="s">
        <v>277</v>
      </c>
      <c r="B204" s="146" t="s">
        <v>278</v>
      </c>
      <c r="C204" s="144" t="s">
        <v>276</v>
      </c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</row>
    <row r="205" spans="1:25" ht="60" x14ac:dyDescent="0.2">
      <c r="A205" s="147" t="s">
        <v>279</v>
      </c>
      <c r="B205" s="146" t="s">
        <v>280</v>
      </c>
      <c r="C205" s="144" t="s">
        <v>276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43"/>
      <c r="O205" s="43"/>
    </row>
    <row r="206" spans="1:25" ht="34.5" customHeight="1" x14ac:dyDescent="0.2">
      <c r="A206" s="147" t="s">
        <v>281</v>
      </c>
      <c r="B206" s="146" t="s">
        <v>282</v>
      </c>
      <c r="C206" s="144" t="s">
        <v>276</v>
      </c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43"/>
      <c r="O206" s="43"/>
    </row>
    <row r="207" spans="1:25" ht="60" x14ac:dyDescent="0.2">
      <c r="A207" s="147" t="s">
        <v>283</v>
      </c>
      <c r="B207" s="144" t="s">
        <v>284</v>
      </c>
      <c r="C207" s="144" t="s">
        <v>276</v>
      </c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</row>
    <row r="208" spans="1:25" ht="45" x14ac:dyDescent="0.2">
      <c r="A208" s="147" t="s">
        <v>285</v>
      </c>
      <c r="B208" s="146" t="s">
        <v>286</v>
      </c>
      <c r="C208" s="144" t="s">
        <v>276</v>
      </c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31"/>
      <c r="O208" s="31"/>
    </row>
    <row r="209" spans="1:27" ht="90" x14ac:dyDescent="0.2">
      <c r="A209" s="147" t="s">
        <v>287</v>
      </c>
      <c r="B209" s="144" t="s">
        <v>288</v>
      </c>
      <c r="C209" s="144" t="s">
        <v>276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31"/>
      <c r="O209" s="31"/>
    </row>
    <row r="210" spans="1:27" ht="45" x14ac:dyDescent="0.2">
      <c r="A210" s="147" t="s">
        <v>289</v>
      </c>
      <c r="B210" s="146" t="s">
        <v>290</v>
      </c>
      <c r="C210" s="144" t="s">
        <v>276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31"/>
      <c r="O210" s="31"/>
    </row>
    <row r="211" spans="1:27" ht="75" x14ac:dyDescent="0.2">
      <c r="A211" s="147" t="s">
        <v>291</v>
      </c>
      <c r="B211" s="146" t="s">
        <v>292</v>
      </c>
      <c r="C211" s="144" t="s">
        <v>276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31"/>
      <c r="O211" s="31"/>
    </row>
    <row r="212" spans="1:27" ht="45" x14ac:dyDescent="0.2">
      <c r="A212" s="147" t="s">
        <v>293</v>
      </c>
      <c r="B212" s="146" t="s">
        <v>294</v>
      </c>
      <c r="C212" s="144" t="s">
        <v>276</v>
      </c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27" ht="66.75" customHeight="1" x14ac:dyDescent="0.2">
      <c r="A213" s="147" t="s">
        <v>575</v>
      </c>
      <c r="B213" s="146" t="s">
        <v>574</v>
      </c>
      <c r="C213" s="144" t="s">
        <v>576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85"/>
      <c r="O213" s="85"/>
    </row>
    <row r="214" spans="1:27" s="93" customFormat="1" ht="31.5" customHeight="1" x14ac:dyDescent="0.2">
      <c r="A214" s="975" t="s">
        <v>621</v>
      </c>
      <c r="B214" s="976"/>
      <c r="C214" s="977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7" ht="16.5" customHeight="1" x14ac:dyDescent="0.2">
      <c r="A215" s="147" t="s">
        <v>3</v>
      </c>
      <c r="B215" s="948" t="s">
        <v>4</v>
      </c>
      <c r="C215" s="949"/>
      <c r="D215" s="50"/>
      <c r="E215" s="51"/>
      <c r="F215" s="50"/>
      <c r="G215" s="50"/>
      <c r="H215" s="50"/>
      <c r="I215" s="50"/>
      <c r="J215" s="50"/>
      <c r="K215" s="50"/>
      <c r="L215" s="50"/>
      <c r="M215" s="50"/>
      <c r="N215" s="50"/>
      <c r="O215" s="50"/>
    </row>
    <row r="216" spans="1:27" ht="64.5" customHeight="1" x14ac:dyDescent="0.2">
      <c r="A216" s="147" t="s">
        <v>295</v>
      </c>
      <c r="B216" s="144" t="s">
        <v>296</v>
      </c>
      <c r="C216" s="144" t="s">
        <v>297</v>
      </c>
      <c r="D216" s="12"/>
      <c r="E216" s="12"/>
      <c r="F216" s="12"/>
      <c r="G216" s="12"/>
      <c r="H216" s="31"/>
      <c r="I216" s="31"/>
      <c r="J216" s="31"/>
      <c r="K216" s="31"/>
      <c r="L216" s="31"/>
      <c r="M216" s="31"/>
      <c r="N216" s="31"/>
      <c r="O216" s="31"/>
    </row>
    <row r="217" spans="1:27" s="571" customFormat="1" ht="60.75" customHeight="1" x14ac:dyDescent="0.25">
      <c r="A217" s="579" t="s">
        <v>298</v>
      </c>
      <c r="B217" s="572" t="s">
        <v>299</v>
      </c>
      <c r="C217" s="572" t="s">
        <v>300</v>
      </c>
      <c r="D217" s="636">
        <v>1</v>
      </c>
      <c r="E217" s="586">
        <v>1</v>
      </c>
      <c r="F217" s="586">
        <v>1</v>
      </c>
      <c r="G217" s="636">
        <v>1</v>
      </c>
      <c r="H217" s="637">
        <v>1</v>
      </c>
      <c r="I217" s="637">
        <v>1</v>
      </c>
      <c r="J217" s="637">
        <v>1</v>
      </c>
      <c r="K217" s="637">
        <v>1</v>
      </c>
      <c r="L217" s="637">
        <v>1</v>
      </c>
      <c r="M217" s="637">
        <v>1</v>
      </c>
      <c r="N217" s="637">
        <v>1</v>
      </c>
      <c r="O217" s="637">
        <v>1</v>
      </c>
      <c r="P217" s="617"/>
      <c r="Q217" s="617"/>
      <c r="R217" s="617"/>
      <c r="S217" s="617"/>
      <c r="T217" s="617"/>
      <c r="U217" s="617"/>
      <c r="V217" s="617"/>
      <c r="W217" s="617"/>
      <c r="X217" s="617"/>
      <c r="Y217" s="617"/>
      <c r="Z217" s="617"/>
      <c r="AA217" s="617"/>
    </row>
    <row r="218" spans="1:27" s="571" customFormat="1" ht="33" customHeight="1" x14ac:dyDescent="0.2">
      <c r="A218" s="638" t="s">
        <v>301</v>
      </c>
      <c r="B218" s="577" t="s">
        <v>302</v>
      </c>
      <c r="C218" s="572" t="s">
        <v>303</v>
      </c>
      <c r="D218" s="587">
        <v>1</v>
      </c>
      <c r="E218" s="587">
        <v>1</v>
      </c>
      <c r="F218" s="587">
        <v>1</v>
      </c>
      <c r="G218" s="587">
        <v>1</v>
      </c>
      <c r="H218" s="587">
        <v>1</v>
      </c>
      <c r="I218" s="587">
        <v>1</v>
      </c>
      <c r="J218" s="587">
        <v>1</v>
      </c>
      <c r="K218" s="587">
        <v>1</v>
      </c>
      <c r="L218" s="587">
        <v>1</v>
      </c>
      <c r="M218" s="588">
        <v>1</v>
      </c>
      <c r="N218" s="587">
        <v>1</v>
      </c>
      <c r="O218" s="587">
        <v>1</v>
      </c>
      <c r="P218" s="587"/>
      <c r="Q218" s="587"/>
      <c r="R218" s="587"/>
      <c r="S218" s="587"/>
      <c r="T218" s="587"/>
      <c r="U218" s="587"/>
      <c r="V218" s="587"/>
      <c r="W218" s="587"/>
      <c r="X218" s="587"/>
      <c r="Y218" s="588"/>
      <c r="Z218" s="587"/>
      <c r="AA218" s="587"/>
    </row>
    <row r="219" spans="1:27" ht="93.75" customHeight="1" x14ac:dyDescent="0.2">
      <c r="A219" s="54" t="s">
        <v>304</v>
      </c>
      <c r="B219" s="146" t="s">
        <v>305</v>
      </c>
      <c r="C219" s="144" t="s">
        <v>306</v>
      </c>
      <c r="D219" s="13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616"/>
      <c r="Q219" s="616"/>
      <c r="R219" s="616"/>
      <c r="S219" s="616"/>
      <c r="T219" s="616"/>
      <c r="U219" s="616"/>
      <c r="V219" s="616"/>
      <c r="W219" s="616"/>
      <c r="X219" s="616"/>
      <c r="Y219" s="619"/>
      <c r="Z219" s="616"/>
      <c r="AA219" s="616"/>
    </row>
    <row r="220" spans="1:27" ht="50.25" customHeight="1" x14ac:dyDescent="0.2">
      <c r="A220" s="54" t="s">
        <v>307</v>
      </c>
      <c r="B220" s="146" t="s">
        <v>308</v>
      </c>
      <c r="C220" s="144" t="s">
        <v>309</v>
      </c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30"/>
      <c r="O220" s="13"/>
      <c r="P220" s="626"/>
      <c r="Q220" s="626"/>
      <c r="R220" s="626"/>
      <c r="S220" s="626"/>
      <c r="T220" s="626"/>
      <c r="U220" s="626"/>
      <c r="V220" s="626"/>
      <c r="W220" s="626"/>
      <c r="X220" s="626"/>
      <c r="Y220" s="626"/>
      <c r="Z220" s="626"/>
      <c r="AA220" s="626"/>
    </row>
    <row r="221" spans="1:27" ht="60.75" customHeight="1" x14ac:dyDescent="0.2">
      <c r="A221" s="54" t="s">
        <v>310</v>
      </c>
      <c r="B221" s="146" t="s">
        <v>311</v>
      </c>
      <c r="C221" s="144" t="s">
        <v>312</v>
      </c>
      <c r="D221" s="13">
        <v>1</v>
      </c>
      <c r="E221" s="13">
        <v>1</v>
      </c>
      <c r="F221" s="13">
        <v>1</v>
      </c>
      <c r="G221" s="13">
        <v>1</v>
      </c>
      <c r="H221" s="30">
        <v>1</v>
      </c>
      <c r="I221" s="30">
        <v>1</v>
      </c>
      <c r="J221" s="30">
        <v>1</v>
      </c>
      <c r="K221" s="30">
        <v>1</v>
      </c>
      <c r="L221" s="30">
        <v>1</v>
      </c>
      <c r="M221" s="30">
        <v>1</v>
      </c>
      <c r="N221" s="30">
        <v>1</v>
      </c>
      <c r="O221" s="30">
        <v>1</v>
      </c>
      <c r="P221" s="13"/>
      <c r="Q221" s="13"/>
      <c r="R221" s="13"/>
      <c r="S221" s="13"/>
      <c r="T221" s="30"/>
      <c r="U221" s="30"/>
      <c r="V221" s="30"/>
      <c r="W221" s="30"/>
      <c r="X221" s="30"/>
      <c r="Y221" s="30"/>
      <c r="Z221" s="30"/>
      <c r="AA221" s="30"/>
    </row>
    <row r="222" spans="1:27" ht="258" customHeight="1" x14ac:dyDescent="0.2">
      <c r="A222" s="54" t="s">
        <v>313</v>
      </c>
      <c r="B222" s="146" t="s">
        <v>314</v>
      </c>
      <c r="C222" s="144" t="s">
        <v>315</v>
      </c>
      <c r="D222" s="587">
        <v>1</v>
      </c>
      <c r="E222" s="587">
        <v>1</v>
      </c>
      <c r="F222" s="587">
        <v>1</v>
      </c>
      <c r="G222" s="587">
        <v>1</v>
      </c>
      <c r="H222" s="587">
        <v>1</v>
      </c>
      <c r="I222" s="587">
        <v>1</v>
      </c>
      <c r="J222" s="587">
        <v>1</v>
      </c>
      <c r="K222" s="588">
        <v>1</v>
      </c>
      <c r="L222" s="588">
        <v>1</v>
      </c>
      <c r="M222" s="588">
        <v>1</v>
      </c>
      <c r="N222" s="588">
        <v>1</v>
      </c>
      <c r="O222" s="588">
        <v>1</v>
      </c>
      <c r="P222" s="616"/>
      <c r="Q222" s="616"/>
      <c r="R222" s="616"/>
      <c r="S222" s="616"/>
      <c r="T222" s="616"/>
      <c r="U222" s="616"/>
      <c r="V222" s="616"/>
      <c r="W222" s="616"/>
      <c r="X222" s="616"/>
      <c r="Y222" s="616"/>
      <c r="Z222" s="616"/>
      <c r="AA222" s="616"/>
    </row>
    <row r="223" spans="1:27" ht="20.25" customHeight="1" x14ac:dyDescent="0.2">
      <c r="A223" s="944" t="s">
        <v>614</v>
      </c>
      <c r="B223" s="978"/>
      <c r="C223" s="945"/>
      <c r="D223" s="102">
        <v>4</v>
      </c>
      <c r="E223" s="102">
        <v>4</v>
      </c>
      <c r="F223" s="102">
        <v>4</v>
      </c>
      <c r="G223" s="102">
        <v>4</v>
      </c>
      <c r="H223" s="102">
        <v>4</v>
      </c>
      <c r="I223" s="102">
        <v>4</v>
      </c>
      <c r="J223" s="102">
        <v>4</v>
      </c>
      <c r="K223" s="102">
        <v>4</v>
      </c>
      <c r="L223" s="102">
        <v>4</v>
      </c>
      <c r="M223" s="102">
        <v>4</v>
      </c>
      <c r="N223" s="102">
        <v>4</v>
      </c>
      <c r="O223" s="102">
        <v>4</v>
      </c>
      <c r="P223" s="13"/>
      <c r="Q223" s="13"/>
      <c r="R223" s="13"/>
      <c r="S223" s="13"/>
      <c r="T223" s="13"/>
      <c r="U223" s="13"/>
      <c r="V223" s="13"/>
      <c r="W223" s="30"/>
      <c r="X223" s="30"/>
      <c r="Y223" s="30"/>
      <c r="Z223" s="30"/>
      <c r="AA223" s="30"/>
    </row>
    <row r="224" spans="1:27" ht="15" customHeight="1" x14ac:dyDescent="0.2">
      <c r="A224" s="55" t="s">
        <v>33</v>
      </c>
      <c r="B224" s="964" t="s">
        <v>34</v>
      </c>
      <c r="C224" s="965"/>
      <c r="D224" s="56"/>
      <c r="E224" s="57"/>
      <c r="F224" s="56"/>
      <c r="G224" s="56"/>
      <c r="H224" s="56"/>
      <c r="I224" s="56"/>
      <c r="J224" s="56"/>
      <c r="K224" s="56"/>
      <c r="L224" s="56"/>
      <c r="M224" s="17"/>
      <c r="N224" s="28"/>
      <c r="O224" s="28"/>
      <c r="P224" s="626"/>
      <c r="Q224" s="626"/>
      <c r="R224" s="626"/>
      <c r="S224" s="626"/>
      <c r="T224" s="626"/>
      <c r="U224" s="626"/>
      <c r="V224" s="626"/>
      <c r="W224" s="626"/>
      <c r="X224" s="626"/>
      <c r="Y224" s="626"/>
      <c r="Z224" s="626"/>
      <c r="AA224" s="626"/>
    </row>
    <row r="225" spans="1:15" ht="63.75" customHeight="1" x14ac:dyDescent="0.2">
      <c r="A225" s="54" t="s">
        <v>316</v>
      </c>
      <c r="B225" s="146" t="s">
        <v>317</v>
      </c>
      <c r="C225" s="144" t="s">
        <v>318</v>
      </c>
      <c r="D225" s="13"/>
      <c r="E225" s="13"/>
      <c r="F225" s="13"/>
      <c r="G225" s="13"/>
      <c r="H225" s="13"/>
      <c r="I225" s="13"/>
      <c r="J225" s="13"/>
      <c r="K225" s="31"/>
      <c r="L225" s="31"/>
      <c r="M225" s="31"/>
      <c r="N225" s="31"/>
      <c r="O225" s="31"/>
    </row>
    <row r="226" spans="1:15" ht="64.5" customHeight="1" x14ac:dyDescent="0.2">
      <c r="A226" s="54" t="s">
        <v>319</v>
      </c>
      <c r="B226" s="146" t="s">
        <v>49</v>
      </c>
      <c r="C226" s="144" t="s">
        <v>318</v>
      </c>
      <c r="D226" s="13"/>
      <c r="E226" s="13"/>
      <c r="F226" s="13"/>
      <c r="G226" s="13"/>
      <c r="H226" s="13"/>
      <c r="I226" s="13"/>
      <c r="J226" s="13"/>
      <c r="K226" s="31"/>
      <c r="L226" s="31"/>
      <c r="M226" s="31"/>
      <c r="N226" s="31"/>
      <c r="O226" s="31"/>
    </row>
    <row r="227" spans="1:15" ht="64.5" customHeight="1" x14ac:dyDescent="0.2">
      <c r="A227" s="54" t="s">
        <v>320</v>
      </c>
      <c r="B227" s="146" t="s">
        <v>50</v>
      </c>
      <c r="C227" s="144" t="s">
        <v>318</v>
      </c>
      <c r="D227" s="13"/>
      <c r="E227" s="13"/>
      <c r="F227" s="13"/>
      <c r="G227" s="13"/>
      <c r="H227" s="13"/>
      <c r="I227" s="13"/>
      <c r="J227" s="13"/>
      <c r="K227" s="31"/>
      <c r="L227" s="31"/>
      <c r="M227" s="31"/>
      <c r="N227" s="31"/>
      <c r="O227" s="31"/>
    </row>
    <row r="228" spans="1:15" ht="75" x14ac:dyDescent="0.2">
      <c r="A228" s="54" t="s">
        <v>321</v>
      </c>
      <c r="B228" s="146" t="s">
        <v>322</v>
      </c>
      <c r="C228" s="144" t="s">
        <v>323</v>
      </c>
      <c r="D228" s="13"/>
      <c r="E228" s="13"/>
      <c r="F228" s="13"/>
      <c r="G228" s="13"/>
      <c r="H228" s="31"/>
      <c r="I228" s="31"/>
      <c r="J228" s="31"/>
      <c r="K228" s="31"/>
      <c r="L228" s="31"/>
      <c r="M228" s="31"/>
      <c r="N228" s="31"/>
      <c r="O228" s="31"/>
    </row>
    <row r="229" spans="1:15" ht="75" x14ac:dyDescent="0.2">
      <c r="A229" s="54" t="s">
        <v>324</v>
      </c>
      <c r="B229" s="146" t="s">
        <v>325</v>
      </c>
      <c r="C229" s="144" t="s">
        <v>323</v>
      </c>
      <c r="D229" s="587">
        <v>1</v>
      </c>
      <c r="E229" s="587">
        <v>1</v>
      </c>
      <c r="F229" s="587">
        <v>1</v>
      </c>
      <c r="G229" s="587">
        <v>1</v>
      </c>
      <c r="H229" s="586">
        <v>1</v>
      </c>
      <c r="I229" s="586">
        <v>1</v>
      </c>
      <c r="J229" s="586">
        <v>1</v>
      </c>
      <c r="K229" s="586">
        <v>1</v>
      </c>
      <c r="L229" s="586">
        <v>1</v>
      </c>
      <c r="M229" s="586">
        <v>1</v>
      </c>
      <c r="N229" s="586">
        <v>1</v>
      </c>
      <c r="O229" s="586">
        <v>1</v>
      </c>
    </row>
    <row r="230" spans="1:15" ht="15" customHeight="1" x14ac:dyDescent="0.2">
      <c r="A230" s="979" t="s">
        <v>624</v>
      </c>
      <c r="B230" s="980"/>
      <c r="C230" s="981"/>
      <c r="D230" s="91">
        <v>1</v>
      </c>
      <c r="E230" s="91">
        <v>1</v>
      </c>
      <c r="F230" s="91">
        <v>1</v>
      </c>
      <c r="G230" s="91">
        <v>1</v>
      </c>
      <c r="H230" s="91">
        <v>1</v>
      </c>
      <c r="I230" s="91">
        <v>1</v>
      </c>
      <c r="J230" s="91">
        <v>1</v>
      </c>
      <c r="K230" s="91">
        <v>1</v>
      </c>
      <c r="L230" s="91">
        <v>1</v>
      </c>
      <c r="M230" s="91">
        <v>1</v>
      </c>
      <c r="N230" s="91">
        <v>1</v>
      </c>
      <c r="O230" s="91">
        <v>1</v>
      </c>
    </row>
    <row r="231" spans="1:15" ht="18.75" customHeight="1" x14ac:dyDescent="0.2">
      <c r="A231" s="54" t="s">
        <v>22</v>
      </c>
      <c r="B231" s="964" t="s">
        <v>23</v>
      </c>
      <c r="C231" s="965"/>
      <c r="D231" s="17"/>
      <c r="E231" s="35"/>
      <c r="F231" s="17"/>
      <c r="G231" s="17"/>
      <c r="H231" s="17"/>
      <c r="I231" s="17"/>
      <c r="J231" s="17"/>
      <c r="K231" s="17"/>
      <c r="L231" s="17"/>
      <c r="M231" s="17"/>
      <c r="N231" s="28"/>
      <c r="O231" s="28"/>
    </row>
    <row r="232" spans="1:15" ht="60" x14ac:dyDescent="0.2">
      <c r="A232" s="54" t="s">
        <v>326</v>
      </c>
      <c r="B232" s="146" t="s">
        <v>327</v>
      </c>
      <c r="C232" s="144" t="s">
        <v>276</v>
      </c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ht="45" customHeight="1" x14ac:dyDescent="0.2">
      <c r="A233" s="54" t="s">
        <v>328</v>
      </c>
      <c r="B233" s="146" t="s">
        <v>329</v>
      </c>
      <c r="C233" s="144" t="s">
        <v>330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48" customHeight="1" x14ac:dyDescent="0.2">
      <c r="A234" s="54" t="s">
        <v>331</v>
      </c>
      <c r="B234" s="146" t="s">
        <v>332</v>
      </c>
      <c r="C234" s="144" t="s">
        <v>330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ht="46.5" customHeight="1" x14ac:dyDescent="0.2">
      <c r="A235" s="54" t="s">
        <v>333</v>
      </c>
      <c r="B235" s="146" t="s">
        <v>334</v>
      </c>
      <c r="C235" s="144" t="s">
        <v>330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ht="45" customHeight="1" x14ac:dyDescent="0.2">
      <c r="A236" s="54" t="s">
        <v>335</v>
      </c>
      <c r="B236" s="146" t="s">
        <v>336</v>
      </c>
      <c r="C236" s="144" t="s">
        <v>330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ht="29.25" customHeight="1" x14ac:dyDescent="0.2">
      <c r="A237" s="54" t="s">
        <v>337</v>
      </c>
      <c r="B237" s="146" t="s">
        <v>338</v>
      </c>
      <c r="C237" s="144" t="s">
        <v>339</v>
      </c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ht="45" x14ac:dyDescent="0.2">
      <c r="A238" s="58" t="s">
        <v>340</v>
      </c>
      <c r="B238" s="146" t="s">
        <v>341</v>
      </c>
      <c r="C238" s="144" t="s">
        <v>342</v>
      </c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ht="15" customHeight="1" x14ac:dyDescent="0.2">
      <c r="A239" s="966" t="s">
        <v>625</v>
      </c>
      <c r="B239" s="967"/>
      <c r="C239" s="968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</row>
    <row r="240" spans="1:15" ht="15.75" customHeight="1" x14ac:dyDescent="0.2">
      <c r="A240" s="159" t="s">
        <v>24</v>
      </c>
      <c r="B240" s="964" t="s">
        <v>25</v>
      </c>
      <c r="C240" s="965"/>
      <c r="D240" s="29"/>
      <c r="E240" s="46"/>
      <c r="F240" s="29"/>
      <c r="G240" s="29"/>
      <c r="H240" s="29"/>
      <c r="I240" s="29"/>
      <c r="J240" s="29"/>
      <c r="K240" s="29"/>
      <c r="L240" s="29"/>
      <c r="M240" s="17"/>
      <c r="N240" s="28"/>
      <c r="O240" s="28"/>
    </row>
    <row r="241" spans="1:15" ht="30" x14ac:dyDescent="0.2">
      <c r="A241" s="152" t="s">
        <v>343</v>
      </c>
      <c r="B241" s="144" t="s">
        <v>344</v>
      </c>
      <c r="C241" s="144" t="s">
        <v>345</v>
      </c>
      <c r="D241" s="13"/>
      <c r="E241" s="13"/>
      <c r="F241" s="13"/>
      <c r="G241" s="13"/>
      <c r="H241" s="13"/>
      <c r="I241" s="13"/>
      <c r="J241" s="13"/>
      <c r="K241" s="17"/>
      <c r="L241" s="17"/>
      <c r="M241" s="17"/>
      <c r="N241" s="28"/>
      <c r="O241" s="28"/>
    </row>
    <row r="242" spans="1:15" ht="30" x14ac:dyDescent="0.2">
      <c r="A242" s="152" t="s">
        <v>346</v>
      </c>
      <c r="B242" s="144" t="s">
        <v>347</v>
      </c>
      <c r="C242" s="72" t="s">
        <v>348</v>
      </c>
      <c r="D242" s="13"/>
      <c r="E242" s="13"/>
      <c r="F242" s="13"/>
      <c r="G242" s="13"/>
      <c r="H242" s="13"/>
      <c r="I242" s="13"/>
      <c r="J242" s="13"/>
      <c r="K242" s="13"/>
      <c r="L242" s="17"/>
      <c r="M242" s="17"/>
      <c r="N242" s="17"/>
      <c r="O242" s="17"/>
    </row>
    <row r="243" spans="1:15" ht="60" x14ac:dyDescent="0.2">
      <c r="A243" s="152" t="s">
        <v>349</v>
      </c>
      <c r="B243" s="144" t="s">
        <v>350</v>
      </c>
      <c r="C243" s="146" t="s">
        <v>345</v>
      </c>
      <c r="D243" s="38"/>
      <c r="E243" s="38"/>
      <c r="F243" s="38"/>
      <c r="G243" s="38"/>
      <c r="H243" s="38"/>
      <c r="I243" s="38"/>
      <c r="J243" s="38"/>
      <c r="K243" s="17"/>
      <c r="L243" s="17"/>
      <c r="M243" s="17"/>
      <c r="N243" s="17"/>
      <c r="O243" s="17"/>
    </row>
    <row r="244" spans="1:15" ht="45" x14ac:dyDescent="0.2">
      <c r="A244" s="152" t="s">
        <v>351</v>
      </c>
      <c r="B244" s="144" t="s">
        <v>352</v>
      </c>
      <c r="C244" s="146" t="s">
        <v>353</v>
      </c>
      <c r="D244" s="13"/>
      <c r="E244" s="13"/>
      <c r="F244" s="13"/>
      <c r="G244" s="13"/>
      <c r="H244" s="13"/>
      <c r="I244" s="13"/>
      <c r="J244" s="13"/>
      <c r="K244" s="17"/>
      <c r="L244" s="17"/>
      <c r="M244" s="17"/>
      <c r="N244" s="28"/>
      <c r="O244" s="28"/>
    </row>
    <row r="245" spans="1:15" ht="105" x14ac:dyDescent="0.2">
      <c r="A245" s="59" t="s">
        <v>354</v>
      </c>
      <c r="B245" s="146" t="s">
        <v>355</v>
      </c>
      <c r="C245" s="146" t="s">
        <v>276</v>
      </c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ht="15" x14ac:dyDescent="0.2">
      <c r="A246" s="969" t="s">
        <v>616</v>
      </c>
      <c r="B246" s="970"/>
      <c r="C246" s="971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</row>
    <row r="247" spans="1:15" ht="15" x14ac:dyDescent="0.2">
      <c r="A247" s="60" t="s">
        <v>45</v>
      </c>
      <c r="B247" s="146" t="s">
        <v>46</v>
      </c>
      <c r="C247" s="146"/>
      <c r="D247" s="61"/>
      <c r="E247" s="62"/>
      <c r="F247" s="61"/>
      <c r="G247" s="61"/>
      <c r="H247" s="61"/>
      <c r="I247" s="61"/>
      <c r="J247" s="61"/>
      <c r="K247" s="61"/>
      <c r="L247" s="61"/>
      <c r="M247" s="17"/>
      <c r="N247" s="28"/>
      <c r="O247" s="28"/>
    </row>
    <row r="248" spans="1:15" ht="75" x14ac:dyDescent="0.2">
      <c r="A248" s="63" t="s">
        <v>388</v>
      </c>
      <c r="B248" s="64" t="s">
        <v>389</v>
      </c>
      <c r="C248" s="64" t="s">
        <v>348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1:15" ht="45" x14ac:dyDescent="0.2">
      <c r="A249" s="60" t="s">
        <v>356</v>
      </c>
      <c r="B249" s="146" t="s">
        <v>357</v>
      </c>
      <c r="C249" s="146" t="s">
        <v>358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1:15" ht="45" x14ac:dyDescent="0.2">
      <c r="A250" s="60" t="s">
        <v>359</v>
      </c>
      <c r="B250" s="146" t="s">
        <v>360</v>
      </c>
      <c r="C250" s="146" t="s">
        <v>361</v>
      </c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ht="15" x14ac:dyDescent="0.2">
      <c r="A251" s="972" t="s">
        <v>626</v>
      </c>
      <c r="B251" s="973"/>
      <c r="C251" s="974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</row>
    <row r="252" spans="1:15" ht="24" customHeight="1" x14ac:dyDescent="0.2">
      <c r="A252" s="147" t="s">
        <v>59</v>
      </c>
      <c r="B252" s="948" t="s">
        <v>60</v>
      </c>
      <c r="C252" s="949"/>
      <c r="D252" s="50"/>
      <c r="E252" s="51"/>
      <c r="F252" s="50"/>
      <c r="G252" s="50"/>
      <c r="H252" s="50"/>
      <c r="I252" s="50"/>
      <c r="J252" s="50"/>
      <c r="K252" s="50"/>
      <c r="L252" s="50"/>
      <c r="M252" s="17"/>
      <c r="N252" s="28"/>
      <c r="O252" s="28"/>
    </row>
    <row r="253" spans="1:15" ht="48.75" customHeight="1" x14ac:dyDescent="0.2">
      <c r="A253" s="147" t="s">
        <v>547</v>
      </c>
      <c r="B253" s="144" t="s">
        <v>545</v>
      </c>
      <c r="C253" s="144" t="s">
        <v>549</v>
      </c>
      <c r="D253" s="50"/>
      <c r="E253" s="51"/>
      <c r="F253" s="51"/>
      <c r="G253" s="50"/>
      <c r="H253" s="50"/>
      <c r="I253" s="50"/>
      <c r="J253" s="50"/>
      <c r="K253" s="50"/>
      <c r="L253" s="50"/>
      <c r="M253" s="17"/>
      <c r="N253" s="28"/>
      <c r="O253" s="28"/>
    </row>
    <row r="254" spans="1:15" ht="44.25" customHeight="1" x14ac:dyDescent="0.2">
      <c r="A254" s="147" t="s">
        <v>548</v>
      </c>
      <c r="B254" s="144" t="s">
        <v>546</v>
      </c>
      <c r="C254" s="144" t="s">
        <v>550</v>
      </c>
      <c r="D254" s="50"/>
      <c r="E254" s="50"/>
      <c r="F254" s="50"/>
      <c r="G254" s="50"/>
      <c r="H254" s="50"/>
      <c r="I254" s="50"/>
      <c r="J254" s="50"/>
      <c r="K254" s="50"/>
      <c r="L254" s="50"/>
      <c r="M254" s="17"/>
      <c r="N254" s="28"/>
      <c r="O254" s="28"/>
    </row>
    <row r="255" spans="1:15" ht="44.25" customHeight="1" x14ac:dyDescent="0.2">
      <c r="A255" s="147" t="s">
        <v>362</v>
      </c>
      <c r="B255" s="144" t="s">
        <v>363</v>
      </c>
      <c r="C255" s="144" t="s">
        <v>364</v>
      </c>
      <c r="D255" s="9"/>
      <c r="E255" s="13"/>
      <c r="F255" s="9"/>
      <c r="G255" s="50"/>
      <c r="H255" s="32"/>
      <c r="I255" s="32"/>
      <c r="J255" s="32"/>
      <c r="K255" s="50"/>
      <c r="L255" s="32"/>
      <c r="M255" s="32"/>
      <c r="N255" s="50"/>
      <c r="O255" s="32"/>
    </row>
    <row r="256" spans="1:15" ht="45" x14ac:dyDescent="0.2">
      <c r="A256" s="152" t="s">
        <v>365</v>
      </c>
      <c r="B256" s="5" t="s">
        <v>366</v>
      </c>
      <c r="C256" s="5" t="s">
        <v>367</v>
      </c>
      <c r="D256" s="11"/>
      <c r="E256" s="11"/>
      <c r="F256" s="11"/>
      <c r="G256" s="11"/>
      <c r="H256" s="11"/>
      <c r="I256" s="11"/>
      <c r="J256" s="11"/>
      <c r="K256" s="10"/>
      <c r="L256" s="10"/>
      <c r="M256" s="9"/>
      <c r="N256" s="9"/>
      <c r="O256" s="9"/>
    </row>
    <row r="257" spans="1:25" ht="15" customHeight="1" x14ac:dyDescent="0.2">
      <c r="A257" s="953" t="s">
        <v>627</v>
      </c>
      <c r="B257" s="954"/>
      <c r="C257" s="955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</row>
    <row r="258" spans="1:25" ht="17.25" customHeight="1" x14ac:dyDescent="0.2">
      <c r="A258" s="152" t="s">
        <v>43</v>
      </c>
      <c r="B258" s="956" t="s">
        <v>42</v>
      </c>
      <c r="C258" s="957"/>
      <c r="D258" s="65"/>
      <c r="E258" s="66"/>
      <c r="F258" s="65"/>
      <c r="G258" s="65"/>
      <c r="H258" s="65"/>
      <c r="I258" s="65"/>
      <c r="J258" s="65"/>
      <c r="K258" s="10"/>
      <c r="L258" s="10"/>
      <c r="M258" s="9"/>
      <c r="N258" s="67"/>
      <c r="O258" s="67"/>
    </row>
    <row r="259" spans="1:25" ht="15" x14ac:dyDescent="0.2">
      <c r="A259" s="152" t="s">
        <v>552</v>
      </c>
      <c r="B259" s="5" t="s">
        <v>551</v>
      </c>
      <c r="C259" s="5" t="s">
        <v>348</v>
      </c>
      <c r="D259" s="65"/>
      <c r="E259" s="66"/>
      <c r="F259" s="65"/>
      <c r="G259" s="65"/>
      <c r="H259" s="65"/>
      <c r="I259" s="65"/>
      <c r="J259" s="65"/>
      <c r="K259" s="10"/>
      <c r="L259" s="10"/>
      <c r="M259" s="9"/>
      <c r="N259" s="67"/>
      <c r="O259" s="67"/>
    </row>
    <row r="260" spans="1:25" ht="15" customHeight="1" x14ac:dyDescent="0.2">
      <c r="A260" s="112" t="s">
        <v>61</v>
      </c>
      <c r="B260" s="925" t="s">
        <v>62</v>
      </c>
      <c r="C260" s="926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</row>
    <row r="261" spans="1:25" ht="60" x14ac:dyDescent="0.2">
      <c r="A261" s="126" t="s">
        <v>596</v>
      </c>
      <c r="B261" s="123" t="s">
        <v>597</v>
      </c>
      <c r="C261" s="123" t="s">
        <v>368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25" s="101" customFormat="1" ht="33" customHeight="1" x14ac:dyDescent="0.2">
      <c r="A262" s="958" t="s">
        <v>567</v>
      </c>
      <c r="B262" s="959"/>
      <c r="C262" s="960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s="3" customFormat="1" ht="21.75" customHeight="1" x14ac:dyDescent="0.2">
      <c r="A263" s="961" t="s">
        <v>35</v>
      </c>
      <c r="B263" s="962"/>
      <c r="C263" s="963"/>
      <c r="D263" s="68"/>
      <c r="E263" s="69"/>
      <c r="F263" s="68"/>
      <c r="G263" s="68"/>
      <c r="H263" s="68"/>
      <c r="I263" s="68"/>
      <c r="J263" s="68"/>
      <c r="K263" s="68"/>
      <c r="L263" s="68"/>
      <c r="M263" s="70"/>
      <c r="N263" s="68"/>
      <c r="O263" s="68"/>
    </row>
    <row r="264" spans="1:25" s="3" customFormat="1" ht="14.25" customHeight="1" x14ac:dyDescent="0.2">
      <c r="A264" s="146" t="s">
        <v>36</v>
      </c>
      <c r="B264" s="964" t="s">
        <v>37</v>
      </c>
      <c r="C264" s="965"/>
      <c r="D264" s="70"/>
      <c r="E264" s="71"/>
      <c r="F264" s="70"/>
      <c r="G264" s="70"/>
      <c r="H264" s="70"/>
      <c r="I264" s="70"/>
      <c r="J264" s="70"/>
      <c r="K264" s="70"/>
      <c r="L264" s="70"/>
      <c r="M264" s="70"/>
      <c r="N264" s="68"/>
      <c r="O264" s="68"/>
    </row>
    <row r="265" spans="1:25" s="3" customFormat="1" ht="14.25" customHeight="1" x14ac:dyDescent="0.2">
      <c r="A265" s="146" t="s">
        <v>410</v>
      </c>
      <c r="B265" s="146" t="s">
        <v>411</v>
      </c>
      <c r="C265" s="146" t="s">
        <v>412</v>
      </c>
      <c r="D265" s="29"/>
      <c r="E265" s="46"/>
      <c r="F265" s="46"/>
      <c r="G265" s="46"/>
      <c r="H265" s="46"/>
      <c r="I265" s="29"/>
      <c r="J265" s="29"/>
      <c r="K265" s="29"/>
      <c r="L265" s="29"/>
      <c r="M265" s="29"/>
      <c r="N265" s="29"/>
      <c r="O265" s="28"/>
    </row>
    <row r="266" spans="1:25" s="3" customFormat="1" ht="18" customHeight="1" x14ac:dyDescent="0.2">
      <c r="A266" s="146" t="s">
        <v>413</v>
      </c>
      <c r="B266" s="146" t="s">
        <v>414</v>
      </c>
      <c r="C266" s="146" t="s">
        <v>415</v>
      </c>
      <c r="D266" s="28"/>
      <c r="E266" s="46"/>
      <c r="F266" s="46"/>
      <c r="G266" s="29"/>
      <c r="H266" s="29"/>
      <c r="I266" s="29"/>
      <c r="J266" s="29"/>
      <c r="K266" s="29"/>
      <c r="L266" s="17"/>
      <c r="M266" s="17"/>
      <c r="N266" s="17"/>
      <c r="O266" s="17"/>
    </row>
    <row r="267" spans="1:25" s="3" customFormat="1" ht="33.75" customHeight="1" x14ac:dyDescent="0.2">
      <c r="A267" s="146" t="s">
        <v>416</v>
      </c>
      <c r="B267" s="146" t="s">
        <v>417</v>
      </c>
      <c r="C267" s="146" t="s">
        <v>418</v>
      </c>
      <c r="D267" s="29"/>
      <c r="E267" s="46"/>
      <c r="F267" s="46"/>
      <c r="G267" s="29"/>
      <c r="H267" s="29"/>
      <c r="I267" s="28"/>
      <c r="J267" s="46"/>
      <c r="K267" s="46"/>
      <c r="L267" s="29"/>
      <c r="M267" s="17"/>
      <c r="N267" s="17"/>
      <c r="O267" s="17"/>
    </row>
    <row r="268" spans="1:25" s="3" customFormat="1" ht="30" customHeight="1" x14ac:dyDescent="0.2">
      <c r="A268" s="146" t="s">
        <v>419</v>
      </c>
      <c r="B268" s="146" t="s">
        <v>420</v>
      </c>
      <c r="C268" s="146" t="s">
        <v>421</v>
      </c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</row>
    <row r="269" spans="1:25" s="3" customFormat="1" ht="16.5" customHeight="1" x14ac:dyDescent="0.2">
      <c r="A269" s="144" t="s">
        <v>422</v>
      </c>
      <c r="B269" s="948" t="s">
        <v>423</v>
      </c>
      <c r="C269" s="949"/>
      <c r="D269" s="70"/>
      <c r="E269" s="71"/>
      <c r="F269" s="70"/>
      <c r="G269" s="70"/>
      <c r="H269" s="70"/>
      <c r="I269" s="70"/>
      <c r="J269" s="70"/>
      <c r="K269" s="70"/>
      <c r="L269" s="70"/>
      <c r="M269" s="70"/>
      <c r="N269" s="70"/>
      <c r="O269" s="70"/>
    </row>
    <row r="270" spans="1:25" s="3" customFormat="1" ht="30" customHeight="1" x14ac:dyDescent="0.2">
      <c r="A270" s="144" t="s">
        <v>424</v>
      </c>
      <c r="B270" s="144" t="s">
        <v>425</v>
      </c>
      <c r="C270" s="144" t="s">
        <v>426</v>
      </c>
      <c r="D270" s="17"/>
      <c r="E270" s="35"/>
      <c r="F270" s="17"/>
      <c r="G270" s="17"/>
      <c r="H270" s="17"/>
      <c r="I270" s="17"/>
      <c r="J270" s="17"/>
      <c r="K270" s="17"/>
      <c r="L270" s="17"/>
      <c r="M270" s="17"/>
      <c r="N270" s="28"/>
      <c r="O270" s="28"/>
    </row>
    <row r="271" spans="1:25" s="3" customFormat="1" ht="48.75" customHeight="1" x14ac:dyDescent="0.2">
      <c r="A271" s="144" t="s">
        <v>427</v>
      </c>
      <c r="B271" s="144" t="s">
        <v>428</v>
      </c>
      <c r="C271" s="144" t="s">
        <v>429</v>
      </c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28"/>
      <c r="O271" s="28"/>
    </row>
    <row r="272" spans="1:25" s="101" customFormat="1" ht="18.75" customHeight="1" x14ac:dyDescent="0.2">
      <c r="A272" s="927" t="s">
        <v>573</v>
      </c>
      <c r="B272" s="928"/>
      <c r="C272" s="929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15" ht="30.75" customHeight="1" x14ac:dyDescent="0.2">
      <c r="A273" s="940" t="s">
        <v>28</v>
      </c>
      <c r="B273" s="941"/>
      <c r="C273" s="942"/>
      <c r="D273" s="17"/>
      <c r="E273" s="35"/>
      <c r="F273" s="17"/>
      <c r="G273" s="17"/>
      <c r="H273" s="17"/>
      <c r="I273" s="17"/>
      <c r="J273" s="17"/>
      <c r="K273" s="17"/>
      <c r="L273" s="17"/>
      <c r="M273" s="17"/>
      <c r="N273" s="28"/>
      <c r="O273" s="28"/>
    </row>
    <row r="274" spans="1:15" ht="15" customHeight="1" x14ac:dyDescent="0.2">
      <c r="A274" s="141" t="s">
        <v>12</v>
      </c>
      <c r="B274" s="925" t="s">
        <v>13</v>
      </c>
      <c r="C274" s="926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</row>
    <row r="275" spans="1:15" ht="29.25" customHeight="1" x14ac:dyDescent="0.2">
      <c r="A275" s="5" t="s">
        <v>650</v>
      </c>
      <c r="B275" s="5" t="s">
        <v>651</v>
      </c>
      <c r="C275" s="5" t="s">
        <v>652</v>
      </c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1:15" ht="60" customHeight="1" x14ac:dyDescent="0.2">
      <c r="A276" s="144" t="s">
        <v>521</v>
      </c>
      <c r="B276" s="144" t="s">
        <v>55</v>
      </c>
      <c r="C276" s="144" t="s">
        <v>522</v>
      </c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</row>
    <row r="277" spans="1:15" ht="60" customHeight="1" x14ac:dyDescent="0.2">
      <c r="A277" s="144" t="s">
        <v>653</v>
      </c>
      <c r="B277" s="144" t="s">
        <v>654</v>
      </c>
      <c r="C277" s="144" t="s">
        <v>655</v>
      </c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</row>
    <row r="278" spans="1:15" s="3" customFormat="1" ht="45" x14ac:dyDescent="0.2">
      <c r="A278" s="144" t="s">
        <v>523</v>
      </c>
      <c r="B278" s="144" t="s">
        <v>524</v>
      </c>
      <c r="C278" s="144" t="s">
        <v>525</v>
      </c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</row>
    <row r="279" spans="1:15" s="3" customFormat="1" ht="15" x14ac:dyDescent="0.2">
      <c r="A279" s="144" t="s">
        <v>656</v>
      </c>
      <c r="B279" s="144" t="s">
        <v>657</v>
      </c>
      <c r="C279" s="144" t="s">
        <v>658</v>
      </c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</row>
    <row r="280" spans="1:15" s="3" customFormat="1" ht="45" x14ac:dyDescent="0.2">
      <c r="A280" s="144" t="s">
        <v>659</v>
      </c>
      <c r="B280" s="144" t="s">
        <v>660</v>
      </c>
      <c r="C280" s="144" t="s">
        <v>655</v>
      </c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</row>
    <row r="281" spans="1:15" ht="15" customHeight="1" x14ac:dyDescent="0.2">
      <c r="A281" s="141" t="s">
        <v>14</v>
      </c>
      <c r="B281" s="925" t="s">
        <v>15</v>
      </c>
      <c r="C281" s="926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</row>
    <row r="282" spans="1:15" s="3" customFormat="1" ht="45" x14ac:dyDescent="0.2">
      <c r="A282" s="144" t="s">
        <v>661</v>
      </c>
      <c r="B282" s="144" t="s">
        <v>663</v>
      </c>
      <c r="C282" s="144" t="s">
        <v>665</v>
      </c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</row>
    <row r="283" spans="1:15" s="3" customFormat="1" ht="30" x14ac:dyDescent="0.2">
      <c r="A283" s="144" t="s">
        <v>662</v>
      </c>
      <c r="B283" s="144" t="s">
        <v>664</v>
      </c>
      <c r="C283" s="144" t="s">
        <v>666</v>
      </c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</row>
    <row r="284" spans="1:15" s="3" customFormat="1" ht="15" customHeight="1" x14ac:dyDescent="0.2">
      <c r="A284" s="950" t="s">
        <v>568</v>
      </c>
      <c r="B284" s="951"/>
      <c r="C284" s="952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</row>
    <row r="285" spans="1:15" s="3" customFormat="1" ht="15" x14ac:dyDescent="0.2">
      <c r="A285" s="943" t="s">
        <v>51</v>
      </c>
      <c r="B285" s="943"/>
      <c r="C285" s="144"/>
      <c r="D285" s="17"/>
      <c r="E285" s="35"/>
      <c r="F285" s="17"/>
      <c r="G285" s="17"/>
      <c r="H285" s="17"/>
      <c r="I285" s="17"/>
      <c r="J285" s="17"/>
      <c r="K285" s="17"/>
      <c r="L285" s="17"/>
      <c r="M285" s="17"/>
      <c r="N285" s="28"/>
      <c r="O285" s="28"/>
    </row>
    <row r="286" spans="1:15" s="3" customFormat="1" ht="15" customHeight="1" x14ac:dyDescent="0.2">
      <c r="A286" s="120" t="s">
        <v>1</v>
      </c>
      <c r="B286" s="944" t="s">
        <v>16</v>
      </c>
      <c r="C286" s="945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</row>
    <row r="287" spans="1:15" s="3" customFormat="1" ht="44.25" customHeight="1" x14ac:dyDescent="0.2">
      <c r="A287" s="144" t="s">
        <v>369</v>
      </c>
      <c r="B287" s="144" t="s">
        <v>370</v>
      </c>
      <c r="C287" s="144" t="s">
        <v>371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1:15" s="3" customFormat="1" ht="46.5" customHeight="1" x14ac:dyDescent="0.2">
      <c r="A288" s="144" t="s">
        <v>604</v>
      </c>
      <c r="B288" s="144" t="s">
        <v>605</v>
      </c>
      <c r="C288" s="144" t="s">
        <v>606</v>
      </c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</row>
    <row r="289" spans="1:15" s="3" customFormat="1" ht="19.5" customHeight="1" x14ac:dyDescent="0.2">
      <c r="A289" s="144" t="s">
        <v>599</v>
      </c>
      <c r="B289" s="144" t="s">
        <v>598</v>
      </c>
      <c r="C289" s="144" t="s">
        <v>600</v>
      </c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</row>
    <row r="290" spans="1:15" s="3" customFormat="1" ht="15" customHeight="1" x14ac:dyDescent="0.2">
      <c r="A290" s="141" t="s">
        <v>63</v>
      </c>
      <c r="B290" s="925" t="s">
        <v>64</v>
      </c>
      <c r="C290" s="926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3" customFormat="1" ht="30" x14ac:dyDescent="0.2">
      <c r="A291" s="123" t="s">
        <v>526</v>
      </c>
      <c r="B291" s="123" t="s">
        <v>65</v>
      </c>
      <c r="C291" s="123" t="s">
        <v>527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</row>
    <row r="292" spans="1:15" s="3" customFormat="1" ht="15" x14ac:dyDescent="0.2">
      <c r="A292" s="141" t="s">
        <v>29</v>
      </c>
      <c r="B292" s="141" t="s">
        <v>17</v>
      </c>
      <c r="C292" s="141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</row>
    <row r="293" spans="1:15" s="3" customFormat="1" ht="45" x14ac:dyDescent="0.2">
      <c r="A293" s="144" t="s">
        <v>607</v>
      </c>
      <c r="B293" s="144" t="s">
        <v>608</v>
      </c>
      <c r="C293" s="144" t="s">
        <v>609</v>
      </c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1:15" s="3" customFormat="1" ht="15" x14ac:dyDescent="0.2">
      <c r="A294" s="144" t="s">
        <v>517</v>
      </c>
      <c r="B294" s="144" t="s">
        <v>18</v>
      </c>
      <c r="C294" s="144" t="s">
        <v>518</v>
      </c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1:15" s="3" customFormat="1" ht="30" x14ac:dyDescent="0.2">
      <c r="A295" s="144" t="s">
        <v>519</v>
      </c>
      <c r="B295" s="144" t="s">
        <v>19</v>
      </c>
      <c r="C295" s="144" t="s">
        <v>520</v>
      </c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1:15" s="3" customFormat="1" ht="34.5" customHeight="1" x14ac:dyDescent="0.2">
      <c r="A296" s="144" t="s">
        <v>611</v>
      </c>
      <c r="B296" s="144" t="s">
        <v>610</v>
      </c>
      <c r="C296" s="144" t="s">
        <v>612</v>
      </c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1:15" s="16" customFormat="1" ht="15" x14ac:dyDescent="0.2">
      <c r="A297" s="946" t="s">
        <v>569</v>
      </c>
      <c r="B297" s="946"/>
      <c r="C297" s="94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</row>
    <row r="298" spans="1:15" s="3" customFormat="1" ht="15" customHeight="1" x14ac:dyDescent="0.2">
      <c r="A298" s="940" t="s">
        <v>5</v>
      </c>
      <c r="B298" s="941"/>
      <c r="C298" s="942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</row>
    <row r="299" spans="1:15" s="3" customFormat="1" ht="15" customHeight="1" x14ac:dyDescent="0.2">
      <c r="A299" s="141" t="s">
        <v>6</v>
      </c>
      <c r="B299" s="925" t="s">
        <v>5</v>
      </c>
      <c r="C299" s="926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</row>
    <row r="300" spans="1:15" s="3" customFormat="1" ht="30" x14ac:dyDescent="0.2">
      <c r="A300" s="144" t="s">
        <v>430</v>
      </c>
      <c r="B300" s="144" t="s">
        <v>431</v>
      </c>
      <c r="C300" s="144" t="s">
        <v>432</v>
      </c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</row>
    <row r="301" spans="1:15" s="3" customFormat="1" ht="30" x14ac:dyDescent="0.2">
      <c r="A301" s="144" t="s">
        <v>433</v>
      </c>
      <c r="B301" s="144" t="s">
        <v>434</v>
      </c>
      <c r="C301" s="146" t="s">
        <v>435</v>
      </c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</row>
    <row r="302" spans="1:15" s="3" customFormat="1" ht="45" x14ac:dyDescent="0.2">
      <c r="A302" s="146" t="s">
        <v>436</v>
      </c>
      <c r="B302" s="146" t="s">
        <v>437</v>
      </c>
      <c r="C302" s="146" t="s">
        <v>438</v>
      </c>
      <c r="D302" s="29"/>
      <c r="E302" s="29"/>
      <c r="F302" s="29"/>
      <c r="G302" s="29"/>
      <c r="H302" s="17"/>
      <c r="I302" s="17"/>
      <c r="J302" s="17"/>
      <c r="K302" s="17"/>
      <c r="L302" s="17"/>
      <c r="M302" s="17"/>
      <c r="N302" s="17"/>
      <c r="O302" s="17"/>
    </row>
    <row r="303" spans="1:15" s="3" customFormat="1" ht="195.75" customHeight="1" x14ac:dyDescent="0.2">
      <c r="A303" s="146" t="s">
        <v>439</v>
      </c>
      <c r="B303" s="146" t="s">
        <v>440</v>
      </c>
      <c r="C303" s="146" t="s">
        <v>441</v>
      </c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s="3" customFormat="1" ht="96" customHeight="1" x14ac:dyDescent="0.2">
      <c r="A304" s="144" t="s">
        <v>442</v>
      </c>
      <c r="B304" s="144" t="s">
        <v>443</v>
      </c>
      <c r="C304" s="144" t="s">
        <v>444</v>
      </c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</row>
    <row r="305" spans="1:15" s="3" customFormat="1" ht="66" customHeight="1" x14ac:dyDescent="0.2">
      <c r="A305" s="144" t="s">
        <v>445</v>
      </c>
      <c r="B305" s="144" t="s">
        <v>446</v>
      </c>
      <c r="C305" s="144" t="s">
        <v>447</v>
      </c>
      <c r="D305" s="29"/>
      <c r="E305" s="35"/>
      <c r="F305" s="17"/>
      <c r="G305" s="17"/>
      <c r="H305" s="17"/>
      <c r="I305" s="17"/>
      <c r="J305" s="17"/>
      <c r="K305" s="17"/>
      <c r="L305" s="17"/>
      <c r="M305" s="17"/>
      <c r="N305" s="17"/>
      <c r="O305" s="17"/>
    </row>
    <row r="306" spans="1:15" s="3" customFormat="1" ht="24" customHeight="1" x14ac:dyDescent="0.2">
      <c r="A306" s="141" t="s">
        <v>47</v>
      </c>
      <c r="B306" s="925" t="s">
        <v>48</v>
      </c>
      <c r="C306" s="926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</row>
    <row r="307" spans="1:15" s="3" customFormat="1" ht="59.25" customHeight="1" x14ac:dyDescent="0.2">
      <c r="A307" s="144" t="s">
        <v>564</v>
      </c>
      <c r="B307" s="149" t="s">
        <v>565</v>
      </c>
      <c r="C307" s="150" t="s">
        <v>566</v>
      </c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</row>
    <row r="308" spans="1:15" s="3" customFormat="1" ht="15" customHeight="1" x14ac:dyDescent="0.2">
      <c r="A308" s="141" t="s">
        <v>56</v>
      </c>
      <c r="B308" s="925" t="s">
        <v>57</v>
      </c>
      <c r="C308" s="926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</row>
    <row r="309" spans="1:15" s="3" customFormat="1" ht="30" x14ac:dyDescent="0.2">
      <c r="A309" s="144" t="s">
        <v>448</v>
      </c>
      <c r="B309" s="144" t="s">
        <v>58</v>
      </c>
      <c r="C309" s="144" t="s">
        <v>449</v>
      </c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1:15" s="3" customFormat="1" ht="75" x14ac:dyDescent="0.2">
      <c r="A310" s="144" t="s">
        <v>450</v>
      </c>
      <c r="B310" s="144" t="s">
        <v>451</v>
      </c>
      <c r="C310" s="144" t="s">
        <v>452</v>
      </c>
      <c r="D310" s="17"/>
      <c r="E310" s="35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1:15" s="16" customFormat="1" ht="15" customHeight="1" x14ac:dyDescent="0.2">
      <c r="A311" s="927" t="s">
        <v>570</v>
      </c>
      <c r="B311" s="928"/>
      <c r="C311" s="929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</row>
    <row r="312" spans="1:15" s="3" customFormat="1" ht="15" customHeight="1" x14ac:dyDescent="0.2">
      <c r="A312" s="940" t="s">
        <v>30</v>
      </c>
      <c r="B312" s="941"/>
      <c r="C312" s="942"/>
      <c r="D312" s="17"/>
      <c r="E312" s="35"/>
      <c r="F312" s="17"/>
      <c r="G312" s="17"/>
      <c r="H312" s="17"/>
      <c r="I312" s="17"/>
      <c r="J312" s="17"/>
      <c r="K312" s="17"/>
      <c r="L312" s="17"/>
      <c r="M312" s="17"/>
      <c r="N312" s="17"/>
      <c r="O312" s="17"/>
    </row>
    <row r="313" spans="1:15" s="3" customFormat="1" ht="16.5" customHeight="1" x14ac:dyDescent="0.2">
      <c r="A313" s="141" t="s">
        <v>52</v>
      </c>
      <c r="B313" s="925" t="s">
        <v>53</v>
      </c>
      <c r="C313" s="926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</row>
    <row r="314" spans="1:15" s="3" customFormat="1" ht="104.25" customHeight="1" x14ac:dyDescent="0.2">
      <c r="A314" s="144" t="s">
        <v>453</v>
      </c>
      <c r="B314" s="144" t="s">
        <v>454</v>
      </c>
      <c r="C314" s="144" t="s">
        <v>455</v>
      </c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</row>
    <row r="315" spans="1:15" s="3" customFormat="1" ht="26.25" customHeight="1" x14ac:dyDescent="0.2">
      <c r="A315" s="141" t="s">
        <v>31</v>
      </c>
      <c r="B315" s="925" t="s">
        <v>32</v>
      </c>
      <c r="C315" s="926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</row>
    <row r="316" spans="1:15" s="3" customFormat="1" ht="60" x14ac:dyDescent="0.2">
      <c r="A316" s="144" t="s">
        <v>456</v>
      </c>
      <c r="B316" s="144" t="s">
        <v>457</v>
      </c>
      <c r="C316" s="144" t="s">
        <v>458</v>
      </c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</row>
    <row r="317" spans="1:15" s="3" customFormat="1" ht="62.25" customHeight="1" x14ac:dyDescent="0.2">
      <c r="A317" s="144" t="s">
        <v>459</v>
      </c>
      <c r="B317" s="144" t="s">
        <v>460</v>
      </c>
      <c r="C317" s="144" t="s">
        <v>461</v>
      </c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</row>
    <row r="318" spans="1:15" s="3" customFormat="1" ht="15" x14ac:dyDescent="0.2">
      <c r="A318" s="936" t="s">
        <v>462</v>
      </c>
      <c r="B318" s="936" t="s">
        <v>463</v>
      </c>
      <c r="C318" s="144" t="s">
        <v>555</v>
      </c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9"/>
    </row>
    <row r="319" spans="1:15" s="3" customFormat="1" ht="48.75" customHeight="1" x14ac:dyDescent="0.2">
      <c r="A319" s="937"/>
      <c r="B319" s="937"/>
      <c r="C319" s="144" t="s">
        <v>556</v>
      </c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</row>
    <row r="320" spans="1:15" s="3" customFormat="1" ht="15" customHeight="1" x14ac:dyDescent="0.2">
      <c r="A320" s="141" t="s">
        <v>66</v>
      </c>
      <c r="B320" s="925" t="s">
        <v>44</v>
      </c>
      <c r="C320" s="926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</row>
    <row r="321" spans="1:15" s="3" customFormat="1" ht="15" x14ac:dyDescent="0.2">
      <c r="A321" s="936" t="s">
        <v>464</v>
      </c>
      <c r="B321" s="936" t="s">
        <v>465</v>
      </c>
      <c r="C321" s="144" t="s">
        <v>557</v>
      </c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</row>
    <row r="322" spans="1:15" s="3" customFormat="1" ht="40.5" customHeight="1" x14ac:dyDescent="0.2">
      <c r="A322" s="937"/>
      <c r="B322" s="937"/>
      <c r="C322" s="144" t="s">
        <v>558</v>
      </c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1:15" s="3" customFormat="1" ht="59.25" customHeight="1" x14ac:dyDescent="0.2">
      <c r="A323" s="144" t="s">
        <v>466</v>
      </c>
      <c r="B323" s="146" t="s">
        <v>467</v>
      </c>
      <c r="C323" s="144" t="s">
        <v>468</v>
      </c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</row>
    <row r="324" spans="1:15" s="3" customFormat="1" ht="30" x14ac:dyDescent="0.2">
      <c r="A324" s="144" t="s">
        <v>469</v>
      </c>
      <c r="B324" s="146" t="s">
        <v>470</v>
      </c>
      <c r="C324" s="144" t="s">
        <v>471</v>
      </c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</row>
    <row r="325" spans="1:15" s="3" customFormat="1" ht="15" x14ac:dyDescent="0.2">
      <c r="A325" s="936" t="s">
        <v>472</v>
      </c>
      <c r="B325" s="938" t="s">
        <v>39</v>
      </c>
      <c r="C325" s="144" t="s">
        <v>559</v>
      </c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</row>
    <row r="326" spans="1:15" s="3" customFormat="1" ht="15" x14ac:dyDescent="0.2">
      <c r="A326" s="937"/>
      <c r="B326" s="939"/>
      <c r="C326" s="144" t="s">
        <v>473</v>
      </c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</row>
    <row r="327" spans="1:15" s="3" customFormat="1" ht="30" x14ac:dyDescent="0.2">
      <c r="A327" s="144" t="s">
        <v>474</v>
      </c>
      <c r="B327" s="146" t="s">
        <v>475</v>
      </c>
      <c r="C327" s="144" t="s">
        <v>476</v>
      </c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</row>
    <row r="328" spans="1:15" s="3" customFormat="1" ht="14.25" customHeight="1" x14ac:dyDescent="0.2">
      <c r="A328" s="141" t="s">
        <v>8</v>
      </c>
      <c r="B328" s="925" t="s">
        <v>9</v>
      </c>
      <c r="C328" s="926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</row>
    <row r="329" spans="1:15" s="3" customFormat="1" ht="14.25" customHeight="1" x14ac:dyDescent="0.2">
      <c r="A329" s="5"/>
      <c r="B329" s="154"/>
      <c r="C329" s="155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67"/>
      <c r="O329" s="67"/>
    </row>
    <row r="330" spans="1:15" s="3" customFormat="1" ht="45" x14ac:dyDescent="0.2">
      <c r="A330" s="144" t="s">
        <v>477</v>
      </c>
      <c r="B330" s="144" t="s">
        <v>478</v>
      </c>
      <c r="C330" s="144" t="s">
        <v>479</v>
      </c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</row>
    <row r="331" spans="1:15" s="3" customFormat="1" ht="45" x14ac:dyDescent="0.2">
      <c r="A331" s="144" t="s">
        <v>480</v>
      </c>
      <c r="B331" s="144" t="s">
        <v>481</v>
      </c>
      <c r="C331" s="144" t="s">
        <v>482</v>
      </c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</row>
    <row r="332" spans="1:15" s="3" customFormat="1" ht="75" x14ac:dyDescent="0.2">
      <c r="A332" s="144" t="s">
        <v>483</v>
      </c>
      <c r="B332" s="144" t="s">
        <v>484</v>
      </c>
      <c r="C332" s="144" t="s">
        <v>485</v>
      </c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</row>
    <row r="333" spans="1:15" s="3" customFormat="1" ht="30" x14ac:dyDescent="0.2">
      <c r="A333" s="144" t="s">
        <v>486</v>
      </c>
      <c r="B333" s="144" t="s">
        <v>38</v>
      </c>
      <c r="C333" s="144" t="s">
        <v>487</v>
      </c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</row>
    <row r="334" spans="1:15" s="3" customFormat="1" ht="60" x14ac:dyDescent="0.2">
      <c r="A334" s="144" t="s">
        <v>488</v>
      </c>
      <c r="B334" s="144" t="s">
        <v>489</v>
      </c>
      <c r="C334" s="144" t="s">
        <v>490</v>
      </c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</row>
    <row r="335" spans="1:15" s="3" customFormat="1" ht="30" x14ac:dyDescent="0.2">
      <c r="A335" s="144" t="s">
        <v>491</v>
      </c>
      <c r="B335" s="144" t="s">
        <v>560</v>
      </c>
      <c r="C335" s="144" t="s">
        <v>492</v>
      </c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</row>
    <row r="336" spans="1:15" s="3" customFormat="1" ht="75" x14ac:dyDescent="0.2">
      <c r="A336" s="144" t="s">
        <v>491</v>
      </c>
      <c r="B336" s="144" t="s">
        <v>493</v>
      </c>
      <c r="C336" s="144" t="s">
        <v>492</v>
      </c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</row>
    <row r="337" spans="1:15" s="3" customFormat="1" ht="60" x14ac:dyDescent="0.2">
      <c r="A337" s="144" t="s">
        <v>494</v>
      </c>
      <c r="B337" s="144" t="s">
        <v>495</v>
      </c>
      <c r="C337" s="144" t="s">
        <v>496</v>
      </c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</row>
    <row r="338" spans="1:15" s="3" customFormat="1" ht="45" x14ac:dyDescent="0.2">
      <c r="A338" s="5" t="s">
        <v>497</v>
      </c>
      <c r="B338" s="5" t="s">
        <v>498</v>
      </c>
      <c r="C338" s="5" t="s">
        <v>499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1:15" s="3" customFormat="1" ht="60" x14ac:dyDescent="0.2">
      <c r="A339" s="5" t="s">
        <v>500</v>
      </c>
      <c r="B339" s="5" t="s">
        <v>501</v>
      </c>
      <c r="C339" s="5" t="s">
        <v>502</v>
      </c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1:15" ht="28.5" customHeight="1" x14ac:dyDescent="0.2">
      <c r="A340" s="141" t="s">
        <v>10</v>
      </c>
      <c r="B340" s="925" t="s">
        <v>11</v>
      </c>
      <c r="C340" s="926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</row>
    <row r="341" spans="1:15" ht="37.5" customHeight="1" x14ac:dyDescent="0.2">
      <c r="A341" s="144" t="s">
        <v>503</v>
      </c>
      <c r="B341" s="144" t="s">
        <v>504</v>
      </c>
      <c r="C341" s="144" t="s">
        <v>505</v>
      </c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</row>
    <row r="342" spans="1:15" ht="72.75" customHeight="1" x14ac:dyDescent="0.2">
      <c r="A342" s="144" t="s">
        <v>506</v>
      </c>
      <c r="B342" s="144" t="s">
        <v>507</v>
      </c>
      <c r="C342" s="144" t="s">
        <v>508</v>
      </c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</row>
    <row r="343" spans="1:15" ht="60" x14ac:dyDescent="0.2">
      <c r="A343" s="144" t="s">
        <v>528</v>
      </c>
      <c r="B343" s="144" t="s">
        <v>529</v>
      </c>
      <c r="C343" s="144" t="s">
        <v>530</v>
      </c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15" x14ac:dyDescent="0.2">
      <c r="A344" s="144" t="s">
        <v>531</v>
      </c>
      <c r="B344" s="144" t="s">
        <v>54</v>
      </c>
      <c r="C344" s="144" t="s">
        <v>532</v>
      </c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1:15" ht="30" x14ac:dyDescent="0.2">
      <c r="A345" s="144" t="s">
        <v>514</v>
      </c>
      <c r="B345" s="144" t="s">
        <v>515</v>
      </c>
      <c r="C345" s="144" t="s">
        <v>516</v>
      </c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</row>
    <row r="346" spans="1:15" ht="61.5" customHeight="1" x14ac:dyDescent="0.2">
      <c r="A346" s="144" t="s">
        <v>514</v>
      </c>
      <c r="B346" s="144" t="s">
        <v>561</v>
      </c>
      <c r="C346" s="144" t="s">
        <v>562</v>
      </c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</row>
    <row r="347" spans="1:15" ht="32.25" customHeight="1" x14ac:dyDescent="0.2">
      <c r="A347" s="144" t="s">
        <v>509</v>
      </c>
      <c r="B347" s="144" t="s">
        <v>510</v>
      </c>
      <c r="C347" s="144" t="s">
        <v>511</v>
      </c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1:15" ht="30" x14ac:dyDescent="0.2">
      <c r="A348" s="144" t="s">
        <v>512</v>
      </c>
      <c r="B348" s="144" t="s">
        <v>67</v>
      </c>
      <c r="C348" s="144" t="s">
        <v>513</v>
      </c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1:15" ht="30" x14ac:dyDescent="0.2">
      <c r="A349" s="144" t="s">
        <v>533</v>
      </c>
      <c r="B349" s="144" t="s">
        <v>534</v>
      </c>
      <c r="C349" s="144" t="s">
        <v>535</v>
      </c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</row>
    <row r="350" spans="1:15" ht="15" customHeight="1" x14ac:dyDescent="0.2">
      <c r="A350" s="141" t="s">
        <v>68</v>
      </c>
      <c r="B350" s="925" t="s">
        <v>69</v>
      </c>
      <c r="C350" s="926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</row>
    <row r="351" spans="1:15" ht="45" x14ac:dyDescent="0.2">
      <c r="A351" s="144" t="s">
        <v>536</v>
      </c>
      <c r="B351" s="144" t="s">
        <v>537</v>
      </c>
      <c r="C351" s="144" t="s">
        <v>538</v>
      </c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</row>
    <row r="352" spans="1:15" ht="62.25" customHeight="1" x14ac:dyDescent="0.2">
      <c r="A352" s="144" t="s">
        <v>539</v>
      </c>
      <c r="B352" s="144" t="s">
        <v>540</v>
      </c>
      <c r="C352" s="144" t="s">
        <v>541</v>
      </c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6" s="16" customFormat="1" ht="21.75" customHeight="1" x14ac:dyDescent="0.2">
      <c r="A353" s="927" t="s">
        <v>571</v>
      </c>
      <c r="B353" s="928"/>
      <c r="C353" s="92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</row>
    <row r="354" spans="1:16" s="19" customFormat="1" ht="21.75" customHeight="1" x14ac:dyDescent="0.2">
      <c r="A354" s="930" t="s">
        <v>628</v>
      </c>
      <c r="B354" s="931"/>
      <c r="C354" s="932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</row>
    <row r="355" spans="1:16" s="80" customFormat="1" ht="24" customHeight="1" x14ac:dyDescent="0.3">
      <c r="A355" s="933" t="s">
        <v>372</v>
      </c>
      <c r="B355" s="934"/>
      <c r="C355" s="935"/>
      <c r="D355" s="79">
        <v>7</v>
      </c>
      <c r="E355" s="79">
        <v>7</v>
      </c>
      <c r="F355" s="79">
        <v>7</v>
      </c>
      <c r="G355" s="79">
        <v>7</v>
      </c>
      <c r="H355" s="79">
        <v>7</v>
      </c>
      <c r="I355" s="79">
        <v>7</v>
      </c>
      <c r="J355" s="79">
        <v>7</v>
      </c>
      <c r="K355" s="79">
        <v>7</v>
      </c>
      <c r="L355" s="79">
        <v>7</v>
      </c>
      <c r="M355" s="79">
        <v>7</v>
      </c>
      <c r="N355" s="79">
        <v>7</v>
      </c>
      <c r="O355" s="79">
        <v>7</v>
      </c>
      <c r="P355" s="136"/>
    </row>
    <row r="356" spans="1:16" x14ac:dyDescent="0.2">
      <c r="D356" s="7"/>
      <c r="E356" s="14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6" x14ac:dyDescent="0.2">
      <c r="D357" s="103"/>
      <c r="E357" s="104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</row>
    <row r="358" spans="1:16" x14ac:dyDescent="0.2">
      <c r="D358" s="89"/>
      <c r="E358" s="90"/>
      <c r="F358" s="89"/>
      <c r="G358" s="89"/>
      <c r="H358" s="89"/>
      <c r="I358" s="89"/>
      <c r="J358" s="89"/>
      <c r="K358" s="89"/>
      <c r="L358" s="89"/>
      <c r="M358" s="89"/>
      <c r="N358" s="89"/>
      <c r="O358" s="89"/>
    </row>
    <row r="359" spans="1:16" ht="18.75" x14ac:dyDescent="0.2"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1" spans="1:16" ht="14.25" x14ac:dyDescent="0.2"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</row>
    <row r="362" spans="1:16" ht="14.25" x14ac:dyDescent="0.2">
      <c r="D362" s="139"/>
      <c r="E362" s="140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</row>
  </sheetData>
  <mergeCells count="159">
    <mergeCell ref="O176:O177"/>
    <mergeCell ref="B187:C187"/>
    <mergeCell ref="B188:B190"/>
    <mergeCell ref="I176:I177"/>
    <mergeCell ref="A257:C257"/>
    <mergeCell ref="A214:C214"/>
    <mergeCell ref="C176:C177"/>
    <mergeCell ref="D176:D177"/>
    <mergeCell ref="E176:E177"/>
    <mergeCell ref="F176:F177"/>
    <mergeCell ref="J176:J177"/>
    <mergeCell ref="K176:K177"/>
    <mergeCell ref="L176:L177"/>
    <mergeCell ref="M176:M177"/>
    <mergeCell ref="N176:N177"/>
    <mergeCell ref="G176:G177"/>
    <mergeCell ref="H176:H177"/>
    <mergeCell ref="A199:C199"/>
    <mergeCell ref="A198:B198"/>
    <mergeCell ref="A354:C354"/>
    <mergeCell ref="B124:B126"/>
    <mergeCell ref="B102:B106"/>
    <mergeCell ref="B122:B123"/>
    <mergeCell ref="A124:A126"/>
    <mergeCell ref="B58:B60"/>
    <mergeCell ref="A63:A66"/>
    <mergeCell ref="A72:A73"/>
    <mergeCell ref="B281:C281"/>
    <mergeCell ref="A74:C74"/>
    <mergeCell ref="A94:C94"/>
    <mergeCell ref="A79:C79"/>
    <mergeCell ref="A88:C88"/>
    <mergeCell ref="B95:C95"/>
    <mergeCell ref="A113:A114"/>
    <mergeCell ref="B113:B114"/>
    <mergeCell ref="A96:A106"/>
    <mergeCell ref="B75:C75"/>
    <mergeCell ref="B80:C80"/>
    <mergeCell ref="B89:C89"/>
    <mergeCell ref="B96:B101"/>
    <mergeCell ref="B119:B121"/>
    <mergeCell ref="B67:B71"/>
    <mergeCell ref="A58:A60"/>
    <mergeCell ref="L2:O2"/>
    <mergeCell ref="A3:O3"/>
    <mergeCell ref="M1:O1"/>
    <mergeCell ref="D4:O4"/>
    <mergeCell ref="A7:C7"/>
    <mergeCell ref="B10:C10"/>
    <mergeCell ref="A11:A12"/>
    <mergeCell ref="B11:B12"/>
    <mergeCell ref="B340:C340"/>
    <mergeCell ref="B202:C202"/>
    <mergeCell ref="A201:C201"/>
    <mergeCell ref="B274:C274"/>
    <mergeCell ref="B299:C299"/>
    <mergeCell ref="A145:A146"/>
    <mergeCell ref="B145:B146"/>
    <mergeCell ref="B176:B177"/>
    <mergeCell ref="A176:A177"/>
    <mergeCell ref="A272:C272"/>
    <mergeCell ref="A122:A123"/>
    <mergeCell ref="B308:C308"/>
    <mergeCell ref="B315:C315"/>
    <mergeCell ref="B320:C320"/>
    <mergeCell ref="B134:B136"/>
    <mergeCell ref="A134:A136"/>
    <mergeCell ref="B13:B14"/>
    <mergeCell ref="A13:A14"/>
    <mergeCell ref="A39:A42"/>
    <mergeCell ref="B39:B42"/>
    <mergeCell ref="B51:B53"/>
    <mergeCell ref="A43:A46"/>
    <mergeCell ref="B17:B20"/>
    <mergeCell ref="A17:A20"/>
    <mergeCell ref="B43:B46"/>
    <mergeCell ref="A27:A32"/>
    <mergeCell ref="B27:B32"/>
    <mergeCell ref="A33:A38"/>
    <mergeCell ref="B33:B38"/>
    <mergeCell ref="B328:C328"/>
    <mergeCell ref="B325:B326"/>
    <mergeCell ref="B21:B26"/>
    <mergeCell ref="A47:A50"/>
    <mergeCell ref="B47:B50"/>
    <mergeCell ref="A51:A53"/>
    <mergeCell ref="A21:A26"/>
    <mergeCell ref="A15:A16"/>
    <mergeCell ref="B15:B16"/>
    <mergeCell ref="B72:B73"/>
    <mergeCell ref="A67:A71"/>
    <mergeCell ref="A54:A56"/>
    <mergeCell ref="B54:B56"/>
    <mergeCell ref="B63:B66"/>
    <mergeCell ref="A230:C230"/>
    <mergeCell ref="A239:C239"/>
    <mergeCell ref="A246:C246"/>
    <mergeCell ref="A251:C251"/>
    <mergeCell ref="A148:C148"/>
    <mergeCell ref="B193:C193"/>
    <mergeCell ref="B157:B159"/>
    <mergeCell ref="B269:C269"/>
    <mergeCell ref="B240:C240"/>
    <mergeCell ref="B260:C260"/>
    <mergeCell ref="A355:C355"/>
    <mergeCell ref="A273:C273"/>
    <mergeCell ref="A285:B285"/>
    <mergeCell ref="B286:C286"/>
    <mergeCell ref="A180:A182"/>
    <mergeCell ref="B180:B182"/>
    <mergeCell ref="B252:C252"/>
    <mergeCell ref="B231:C231"/>
    <mergeCell ref="A263:C263"/>
    <mergeCell ref="B313:C313"/>
    <mergeCell ref="B318:B319"/>
    <mergeCell ref="A318:A319"/>
    <mergeCell ref="A353:C353"/>
    <mergeCell ref="B321:B322"/>
    <mergeCell ref="A321:A322"/>
    <mergeCell ref="A325:A326"/>
    <mergeCell ref="B350:C350"/>
    <mergeCell ref="B264:C264"/>
    <mergeCell ref="B258:C258"/>
    <mergeCell ref="B290:C290"/>
    <mergeCell ref="B306:C306"/>
    <mergeCell ref="A298:C298"/>
    <mergeCell ref="A312:C312"/>
    <mergeCell ref="A262:C262"/>
    <mergeCell ref="A284:C284"/>
    <mergeCell ref="A297:C297"/>
    <mergeCell ref="A311:C311"/>
    <mergeCell ref="A172:C172"/>
    <mergeCell ref="A191:C191"/>
    <mergeCell ref="B174:C174"/>
    <mergeCell ref="A173:C173"/>
    <mergeCell ref="B164:C164"/>
    <mergeCell ref="B215:C215"/>
    <mergeCell ref="A200:C200"/>
    <mergeCell ref="B224:C224"/>
    <mergeCell ref="A192:C192"/>
    <mergeCell ref="A188:A190"/>
    <mergeCell ref="A223:C223"/>
    <mergeCell ref="B137:B139"/>
    <mergeCell ref="A137:A139"/>
    <mergeCell ref="B130:B133"/>
    <mergeCell ref="A130:A133"/>
    <mergeCell ref="A140:C140"/>
    <mergeCell ref="A163:C163"/>
    <mergeCell ref="A120:A121"/>
    <mergeCell ref="A171:C171"/>
    <mergeCell ref="A128:A129"/>
    <mergeCell ref="B152:C152"/>
    <mergeCell ref="A143:A144"/>
    <mergeCell ref="A151:C151"/>
    <mergeCell ref="B149:C149"/>
    <mergeCell ref="B143:B144"/>
    <mergeCell ref="A157:A159"/>
    <mergeCell ref="B141:C141"/>
    <mergeCell ref="B128:B129"/>
  </mergeCells>
  <hyperlinks>
    <hyperlink ref="A8" location="P41" display="P41" xr:uid="{00000000-0004-0000-0B00-000000000000}"/>
  </hyperlinks>
  <pageMargins left="0.25" right="0.25" top="0.75" bottom="0.75" header="0.3" footer="0.3"/>
  <pageSetup paperSize="9"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362"/>
  <sheetViews>
    <sheetView zoomScale="70" zoomScaleNormal="70" workbookViewId="0">
      <selection activeCell="D282" sqref="D282:O282"/>
    </sheetView>
  </sheetViews>
  <sheetFormatPr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"/>
    <col min="5" max="5" width="9.140625" style="15"/>
    <col min="6" max="15" width="9.140625" style="1"/>
    <col min="16" max="16" width="9.85546875" style="1" bestFit="1" customWidth="1"/>
    <col min="17" max="16384" width="9.140625" style="1"/>
  </cols>
  <sheetData>
    <row r="1" spans="1:15" ht="15" x14ac:dyDescent="0.2">
      <c r="A1" s="82"/>
      <c r="B1" s="82"/>
      <c r="C1" s="82"/>
      <c r="D1" s="82"/>
      <c r="E1" s="83"/>
      <c r="F1" s="82"/>
      <c r="G1" s="82"/>
      <c r="H1" s="82"/>
      <c r="I1" s="82"/>
      <c r="J1" s="40"/>
      <c r="K1" s="82"/>
      <c r="L1" s="82"/>
      <c r="M1" s="1058"/>
      <c r="N1" s="1058"/>
      <c r="O1" s="1058"/>
    </row>
    <row r="2" spans="1:15" ht="14.25" customHeight="1" x14ac:dyDescent="0.2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1060" t="s">
        <v>542</v>
      </c>
      <c r="M2" s="1060"/>
      <c r="N2" s="1060"/>
      <c r="O2" s="1060"/>
    </row>
    <row r="3" spans="1:15" ht="14.25" customHeight="1" x14ac:dyDescent="0.2">
      <c r="A3" s="1051" t="s">
        <v>667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15" ht="85.5" x14ac:dyDescent="0.2">
      <c r="A4" s="20" t="s">
        <v>2</v>
      </c>
      <c r="B4" s="21" t="s">
        <v>71</v>
      </c>
      <c r="C4" s="21" t="s">
        <v>0</v>
      </c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</row>
    <row r="5" spans="1:15" ht="14.2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1">
        <v>8</v>
      </c>
      <c r="I5" s="21">
        <v>9</v>
      </c>
      <c r="J5" s="21">
        <v>10</v>
      </c>
      <c r="K5" s="160">
        <v>11</v>
      </c>
      <c r="L5" s="21">
        <v>12</v>
      </c>
      <c r="M5" s="21">
        <v>13</v>
      </c>
      <c r="N5" s="21">
        <v>14</v>
      </c>
      <c r="O5" s="21">
        <v>15</v>
      </c>
    </row>
    <row r="6" spans="1:15" ht="14.25" x14ac:dyDescent="0.2">
      <c r="A6" s="21"/>
      <c r="B6" s="21"/>
      <c r="C6" s="21"/>
      <c r="D6" s="21">
        <v>2024</v>
      </c>
      <c r="E6" s="22">
        <v>2025</v>
      </c>
      <c r="F6" s="21">
        <v>2026</v>
      </c>
      <c r="G6" s="21">
        <v>2027</v>
      </c>
      <c r="H6" s="21">
        <v>2028</v>
      </c>
      <c r="I6" s="21">
        <v>2029</v>
      </c>
      <c r="J6" s="160">
        <v>2030</v>
      </c>
      <c r="K6" s="21">
        <v>2031</v>
      </c>
      <c r="L6" s="21">
        <v>2032</v>
      </c>
      <c r="M6" s="21">
        <v>2033</v>
      </c>
      <c r="N6" s="21">
        <v>2034</v>
      </c>
      <c r="O6" s="21">
        <v>2035</v>
      </c>
    </row>
    <row r="7" spans="1:15" ht="15" x14ac:dyDescent="0.2">
      <c r="A7" s="1053" t="s">
        <v>72</v>
      </c>
      <c r="B7" s="1054"/>
      <c r="C7" s="1054"/>
      <c r="D7" s="23"/>
      <c r="E7" s="23"/>
      <c r="F7" s="23"/>
      <c r="G7" s="23"/>
      <c r="H7" s="23"/>
      <c r="I7" s="23"/>
      <c r="J7" s="23"/>
      <c r="K7" s="23"/>
      <c r="L7" s="23"/>
      <c r="M7" s="73"/>
      <c r="N7" s="74"/>
      <c r="O7" s="75"/>
    </row>
    <row r="8" spans="1:15" ht="15" x14ac:dyDescent="0.2">
      <c r="A8" s="132" t="s">
        <v>73</v>
      </c>
      <c r="B8" s="133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73"/>
      <c r="N8" s="74"/>
      <c r="O8" s="75"/>
    </row>
    <row r="9" spans="1:15" ht="15" x14ac:dyDescent="0.2">
      <c r="A9" s="77" t="s">
        <v>7</v>
      </c>
      <c r="B9" s="24"/>
      <c r="C9" s="25"/>
      <c r="D9" s="26"/>
      <c r="E9" s="27"/>
      <c r="F9" s="26"/>
      <c r="G9" s="26"/>
      <c r="H9" s="26"/>
      <c r="I9" s="26"/>
      <c r="J9" s="26"/>
      <c r="K9" s="26"/>
      <c r="L9" s="26"/>
      <c r="M9" s="40"/>
      <c r="N9" s="40"/>
      <c r="O9" s="76"/>
    </row>
    <row r="10" spans="1:15" ht="15" x14ac:dyDescent="0.2">
      <c r="A10" s="146" t="s">
        <v>20</v>
      </c>
      <c r="B10" s="781" t="s">
        <v>21</v>
      </c>
      <c r="C10" s="781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100"/>
    </row>
    <row r="11" spans="1:15" ht="18" customHeight="1" x14ac:dyDescent="0.2">
      <c r="A11" s="1048" t="s">
        <v>74</v>
      </c>
      <c r="B11" s="781" t="s">
        <v>75</v>
      </c>
      <c r="C11" s="146" t="s">
        <v>76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1"/>
    </row>
    <row r="12" spans="1:15" ht="33" customHeight="1" x14ac:dyDescent="0.2">
      <c r="A12" s="1048"/>
      <c r="B12" s="781"/>
      <c r="C12" s="146" t="s">
        <v>77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49.5" customHeight="1" x14ac:dyDescent="0.2">
      <c r="A13" s="995" t="s">
        <v>78</v>
      </c>
      <c r="B13" s="936" t="s">
        <v>79</v>
      </c>
      <c r="C13" s="146" t="s">
        <v>80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0.75" customHeight="1" x14ac:dyDescent="0.2">
      <c r="A14" s="1001"/>
      <c r="B14" s="937"/>
      <c r="C14" s="144" t="s">
        <v>390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51.75" customHeight="1" x14ac:dyDescent="0.2">
      <c r="A15" s="787" t="s">
        <v>81</v>
      </c>
      <c r="B15" s="782" t="s">
        <v>82</v>
      </c>
      <c r="C15" s="144" t="s">
        <v>83</v>
      </c>
      <c r="D15" s="13"/>
      <c r="E15" s="30"/>
      <c r="F15" s="11"/>
      <c r="G15" s="11"/>
      <c r="H15" s="11"/>
      <c r="I15" s="11"/>
      <c r="J15" s="30"/>
      <c r="K15" s="11"/>
      <c r="L15" s="11"/>
      <c r="M15" s="11"/>
      <c r="N15" s="31"/>
      <c r="O15" s="31"/>
    </row>
    <row r="16" spans="1:15" ht="31.5" customHeight="1" x14ac:dyDescent="0.2">
      <c r="A16" s="787"/>
      <c r="B16" s="782"/>
      <c r="C16" s="144" t="s">
        <v>84</v>
      </c>
      <c r="D16" s="13"/>
      <c r="E16" s="30"/>
      <c r="F16" s="11"/>
      <c r="G16" s="11"/>
      <c r="H16" s="11"/>
      <c r="I16" s="11"/>
      <c r="J16" s="30"/>
      <c r="K16" s="11"/>
      <c r="L16" s="11"/>
      <c r="M16" s="13"/>
      <c r="N16" s="31"/>
      <c r="O16" s="31"/>
    </row>
    <row r="17" spans="1:15" ht="18.75" customHeight="1" x14ac:dyDescent="0.2">
      <c r="A17" s="787" t="s">
        <v>85</v>
      </c>
      <c r="B17" s="782" t="s">
        <v>86</v>
      </c>
      <c r="C17" s="144" t="s">
        <v>87</v>
      </c>
      <c r="D17" s="13"/>
      <c r="E17" s="13"/>
      <c r="F17" s="11"/>
      <c r="G17" s="11"/>
      <c r="H17" s="11"/>
      <c r="I17" s="11"/>
      <c r="J17" s="30"/>
      <c r="K17" s="11"/>
      <c r="L17" s="11"/>
      <c r="M17" s="13"/>
      <c r="N17" s="31"/>
      <c r="O17" s="31"/>
    </row>
    <row r="18" spans="1:15" ht="16.5" customHeight="1" x14ac:dyDescent="0.2">
      <c r="A18" s="787"/>
      <c r="B18" s="782"/>
      <c r="C18" s="144" t="s">
        <v>88</v>
      </c>
      <c r="D18" s="13"/>
      <c r="E18" s="30"/>
      <c r="F18" s="11"/>
      <c r="G18" s="11"/>
      <c r="H18" s="11"/>
      <c r="I18" s="11"/>
      <c r="J18" s="30"/>
      <c r="K18" s="11"/>
      <c r="L18" s="11"/>
      <c r="M18" s="13"/>
      <c r="N18" s="31"/>
      <c r="O18" s="31"/>
    </row>
    <row r="19" spans="1:15" ht="14.25" customHeight="1" x14ac:dyDescent="0.2">
      <c r="A19" s="787"/>
      <c r="B19" s="782"/>
      <c r="C19" s="144" t="s">
        <v>89</v>
      </c>
      <c r="D19" s="13"/>
      <c r="E19" s="30"/>
      <c r="F19" s="11"/>
      <c r="G19" s="11"/>
      <c r="H19" s="11"/>
      <c r="I19" s="11"/>
      <c r="J19" s="30"/>
      <c r="K19" s="11"/>
      <c r="L19" s="11"/>
      <c r="M19" s="13"/>
      <c r="N19" s="31"/>
      <c r="O19" s="31"/>
    </row>
    <row r="20" spans="1:15" ht="18.75" customHeight="1" x14ac:dyDescent="0.2">
      <c r="A20" s="787"/>
      <c r="B20" s="782"/>
      <c r="C20" s="144" t="s">
        <v>90</v>
      </c>
      <c r="D20" s="13"/>
      <c r="E20" s="30"/>
      <c r="F20" s="11"/>
      <c r="G20" s="11"/>
      <c r="H20" s="30"/>
      <c r="I20" s="11"/>
      <c r="J20" s="30"/>
      <c r="K20" s="11"/>
      <c r="L20" s="11"/>
      <c r="M20" s="11"/>
      <c r="N20" s="11"/>
      <c r="O20" s="31"/>
    </row>
    <row r="21" spans="1:15" ht="15" customHeight="1" x14ac:dyDescent="0.2">
      <c r="A21" s="787" t="s">
        <v>91</v>
      </c>
      <c r="B21" s="782" t="s">
        <v>92</v>
      </c>
      <c r="C21" s="144" t="s">
        <v>93</v>
      </c>
      <c r="D21" s="9"/>
      <c r="E21" s="30"/>
      <c r="F21" s="11"/>
      <c r="G21" s="11"/>
      <c r="H21" s="11"/>
      <c r="I21" s="11"/>
      <c r="J21" s="11"/>
      <c r="K21" s="30"/>
      <c r="L21" s="11"/>
      <c r="M21" s="9"/>
      <c r="N21" s="32"/>
      <c r="O21" s="31"/>
    </row>
    <row r="22" spans="1:15" ht="17.25" customHeight="1" x14ac:dyDescent="0.2">
      <c r="A22" s="787"/>
      <c r="B22" s="782"/>
      <c r="C22" s="144" t="s">
        <v>94</v>
      </c>
      <c r="D22" s="13"/>
      <c r="E22" s="30"/>
      <c r="F22" s="11"/>
      <c r="G22" s="11"/>
      <c r="H22" s="11"/>
      <c r="I22" s="11"/>
      <c r="J22" s="30"/>
      <c r="K22" s="11"/>
      <c r="L22" s="11"/>
      <c r="M22" s="13"/>
      <c r="N22" s="31"/>
      <c r="O22" s="31"/>
    </row>
    <row r="23" spans="1:15" ht="48.75" customHeight="1" x14ac:dyDescent="0.2">
      <c r="A23" s="787"/>
      <c r="B23" s="782"/>
      <c r="C23" s="144" t="s">
        <v>95</v>
      </c>
      <c r="D23" s="13"/>
      <c r="E23" s="30"/>
      <c r="F23" s="11"/>
      <c r="G23" s="11"/>
      <c r="H23" s="11"/>
      <c r="I23" s="11"/>
      <c r="J23" s="30"/>
      <c r="K23" s="11"/>
      <c r="L23" s="11"/>
      <c r="M23" s="13"/>
      <c r="N23" s="31"/>
      <c r="O23" s="31"/>
    </row>
    <row r="24" spans="1:15" ht="15" x14ac:dyDescent="0.2">
      <c r="A24" s="787"/>
      <c r="B24" s="782"/>
      <c r="C24" s="144" t="s">
        <v>96</v>
      </c>
      <c r="D24" s="13"/>
      <c r="E24" s="31"/>
      <c r="F24" s="31"/>
      <c r="G24" s="31"/>
      <c r="H24" s="31"/>
      <c r="I24" s="31"/>
      <c r="J24" s="31"/>
      <c r="K24" s="31"/>
      <c r="L24" s="31"/>
      <c r="M24" s="31"/>
      <c r="N24" s="13"/>
      <c r="O24" s="31"/>
    </row>
    <row r="25" spans="1:15" ht="20.25" customHeight="1" x14ac:dyDescent="0.2">
      <c r="A25" s="787"/>
      <c r="B25" s="782"/>
      <c r="C25" s="144" t="s">
        <v>87</v>
      </c>
      <c r="D25" s="13"/>
      <c r="E25" s="31"/>
      <c r="F25" s="13"/>
      <c r="G25" s="13"/>
      <c r="H25" s="31"/>
      <c r="I25" s="31"/>
      <c r="J25" s="31"/>
      <c r="K25" s="31"/>
      <c r="L25" s="31"/>
      <c r="M25" s="13"/>
      <c r="N25" s="31"/>
      <c r="O25" s="31"/>
    </row>
    <row r="26" spans="1:15" ht="34.5" customHeight="1" x14ac:dyDescent="0.2">
      <c r="A26" s="787"/>
      <c r="B26" s="782"/>
      <c r="C26" s="144" t="s">
        <v>97</v>
      </c>
      <c r="D26" s="13"/>
      <c r="E26" s="31"/>
      <c r="F26" s="31"/>
      <c r="G26" s="31"/>
      <c r="H26" s="31"/>
      <c r="I26" s="31"/>
      <c r="J26" s="31"/>
      <c r="K26" s="31"/>
      <c r="L26" s="31"/>
      <c r="M26" s="13"/>
      <c r="N26" s="31"/>
      <c r="O26" s="31"/>
    </row>
    <row r="27" spans="1:15" ht="18" customHeight="1" x14ac:dyDescent="0.2">
      <c r="A27" s="787" t="s">
        <v>98</v>
      </c>
      <c r="B27" s="782" t="s">
        <v>99</v>
      </c>
      <c r="C27" s="5" t="s">
        <v>100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6.5" customHeight="1" x14ac:dyDescent="0.2">
      <c r="A28" s="787"/>
      <c r="B28" s="782"/>
      <c r="C28" s="144" t="s">
        <v>101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63.75" customHeight="1" x14ac:dyDescent="0.2">
      <c r="A29" s="787"/>
      <c r="B29" s="782"/>
      <c r="C29" s="144" t="s">
        <v>102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32.25" customHeight="1" x14ac:dyDescent="0.2">
      <c r="A30" s="787"/>
      <c r="B30" s="782"/>
      <c r="C30" s="144" t="s">
        <v>103</v>
      </c>
      <c r="D30" s="33"/>
      <c r="E30" s="30"/>
      <c r="F30" s="30"/>
      <c r="G30" s="33"/>
      <c r="H30" s="33"/>
      <c r="I30" s="30"/>
      <c r="J30" s="11"/>
      <c r="K30" s="30"/>
      <c r="L30" s="30"/>
      <c r="M30" s="33"/>
      <c r="N30" s="33"/>
      <c r="O30" s="33"/>
    </row>
    <row r="31" spans="1:15" ht="15" x14ac:dyDescent="0.2">
      <c r="A31" s="787"/>
      <c r="B31" s="782"/>
      <c r="C31" s="144" t="s">
        <v>104</v>
      </c>
      <c r="D31" s="33"/>
      <c r="E31" s="30"/>
      <c r="F31" s="33"/>
      <c r="G31" s="33"/>
      <c r="H31" s="33"/>
      <c r="I31" s="33"/>
      <c r="J31" s="30"/>
      <c r="K31" s="33"/>
      <c r="L31" s="33"/>
      <c r="M31" s="33"/>
      <c r="N31" s="33"/>
      <c r="O31" s="33"/>
    </row>
    <row r="32" spans="1:15" ht="16.5" customHeight="1" x14ac:dyDescent="0.2">
      <c r="A32" s="787"/>
      <c r="B32" s="782"/>
      <c r="C32" s="144" t="s">
        <v>105</v>
      </c>
      <c r="D32" s="33"/>
      <c r="E32" s="30"/>
      <c r="F32" s="33"/>
      <c r="G32" s="33"/>
      <c r="H32" s="33"/>
      <c r="I32" s="33"/>
      <c r="J32" s="30"/>
      <c r="K32" s="33"/>
      <c r="L32" s="33"/>
      <c r="M32" s="33"/>
      <c r="N32" s="33"/>
      <c r="O32" s="33"/>
    </row>
    <row r="33" spans="1:15" ht="32.25" customHeight="1" x14ac:dyDescent="0.2">
      <c r="A33" s="787" t="s">
        <v>106</v>
      </c>
      <c r="B33" s="782" t="s">
        <v>107</v>
      </c>
      <c r="C33" s="144" t="s">
        <v>97</v>
      </c>
      <c r="D33" s="33"/>
      <c r="E33" s="30"/>
      <c r="F33" s="33"/>
      <c r="G33" s="33"/>
      <c r="H33" s="33"/>
      <c r="I33" s="33"/>
      <c r="J33" s="30"/>
      <c r="K33" s="33"/>
      <c r="L33" s="33"/>
      <c r="M33" s="33"/>
      <c r="N33" s="33"/>
      <c r="O33" s="33"/>
    </row>
    <row r="34" spans="1:15" ht="18.75" customHeight="1" x14ac:dyDescent="0.2">
      <c r="A34" s="787"/>
      <c r="B34" s="782"/>
      <c r="C34" s="144" t="s">
        <v>93</v>
      </c>
      <c r="D34" s="33"/>
      <c r="E34" s="30"/>
      <c r="F34" s="30"/>
      <c r="G34" s="33"/>
      <c r="H34" s="33"/>
      <c r="I34" s="33"/>
      <c r="J34" s="30"/>
      <c r="K34" s="33"/>
      <c r="L34" s="33"/>
      <c r="M34" s="33"/>
      <c r="N34" s="33"/>
      <c r="O34" s="33"/>
    </row>
    <row r="35" spans="1:15" ht="19.5" customHeight="1" x14ac:dyDescent="0.2">
      <c r="A35" s="787"/>
      <c r="B35" s="782"/>
      <c r="C35" s="144" t="s">
        <v>94</v>
      </c>
      <c r="D35" s="33"/>
      <c r="E35" s="33"/>
      <c r="F35" s="33"/>
      <c r="G35" s="33"/>
      <c r="H35" s="33"/>
      <c r="I35" s="33"/>
      <c r="J35" s="33"/>
      <c r="K35" s="33"/>
      <c r="L35" s="33"/>
      <c r="M35" s="13"/>
      <c r="N35" s="31"/>
      <c r="O35" s="31"/>
    </row>
    <row r="36" spans="1:15" ht="18.75" customHeight="1" x14ac:dyDescent="0.2">
      <c r="A36" s="787"/>
      <c r="B36" s="782"/>
      <c r="C36" s="144" t="s">
        <v>108</v>
      </c>
      <c r="D36" s="33"/>
      <c r="E36" s="33"/>
      <c r="F36" s="33"/>
      <c r="G36" s="33"/>
      <c r="H36" s="33"/>
      <c r="I36" s="33"/>
      <c r="J36" s="33"/>
      <c r="K36" s="13"/>
      <c r="L36" s="31"/>
      <c r="M36" s="31"/>
      <c r="N36" s="31"/>
      <c r="O36" s="31"/>
    </row>
    <row r="37" spans="1:15" ht="48.75" customHeight="1" x14ac:dyDescent="0.2">
      <c r="A37" s="787"/>
      <c r="B37" s="782"/>
      <c r="C37" s="144" t="s">
        <v>95</v>
      </c>
      <c r="D37" s="33"/>
      <c r="E37" s="30"/>
      <c r="F37" s="33"/>
      <c r="G37" s="33"/>
      <c r="H37" s="33"/>
      <c r="I37" s="33"/>
      <c r="J37" s="33"/>
      <c r="K37" s="33"/>
      <c r="L37" s="33"/>
      <c r="M37" s="33"/>
      <c r="N37" s="33"/>
      <c r="O37" s="13"/>
    </row>
    <row r="38" spans="1:15" ht="16.5" customHeight="1" x14ac:dyDescent="0.2">
      <c r="A38" s="787"/>
      <c r="B38" s="782"/>
      <c r="C38" s="144" t="s">
        <v>96</v>
      </c>
      <c r="D38" s="33"/>
      <c r="E38" s="33"/>
      <c r="F38" s="33"/>
      <c r="G38" s="33"/>
      <c r="H38" s="33"/>
      <c r="I38" s="33"/>
      <c r="J38" s="33"/>
      <c r="K38" s="13"/>
      <c r="L38" s="33"/>
      <c r="M38" s="31"/>
      <c r="N38" s="31"/>
      <c r="O38" s="31"/>
    </row>
    <row r="39" spans="1:15" ht="23.25" customHeight="1" x14ac:dyDescent="0.2">
      <c r="A39" s="787" t="s">
        <v>109</v>
      </c>
      <c r="B39" s="782" t="s">
        <v>110</v>
      </c>
      <c r="C39" s="144" t="s">
        <v>111</v>
      </c>
      <c r="D39" s="13"/>
      <c r="E39" s="13"/>
      <c r="F39" s="30"/>
      <c r="G39" s="33"/>
      <c r="H39" s="33"/>
      <c r="I39" s="33"/>
      <c r="J39" s="33"/>
      <c r="K39" s="33"/>
      <c r="L39" s="13"/>
      <c r="M39" s="13"/>
      <c r="N39" s="31"/>
      <c r="O39" s="31"/>
    </row>
    <row r="40" spans="1:15" ht="36" customHeight="1" x14ac:dyDescent="0.2">
      <c r="A40" s="787"/>
      <c r="B40" s="782"/>
      <c r="C40" s="144" t="s">
        <v>112</v>
      </c>
      <c r="D40" s="33"/>
      <c r="E40" s="13"/>
      <c r="F40" s="13"/>
      <c r="G40" s="13"/>
      <c r="H40" s="13"/>
      <c r="I40" s="13"/>
      <c r="J40" s="13"/>
      <c r="K40" s="13"/>
      <c r="L40" s="13"/>
      <c r="M40" s="13"/>
      <c r="N40" s="33"/>
      <c r="O40" s="33"/>
    </row>
    <row r="41" spans="1:15" ht="32.25" customHeight="1" x14ac:dyDescent="0.2">
      <c r="A41" s="787"/>
      <c r="B41" s="782"/>
      <c r="C41" s="144" t="s">
        <v>113</v>
      </c>
      <c r="D41" s="33"/>
      <c r="E41" s="13"/>
      <c r="F41" s="30"/>
      <c r="G41" s="30"/>
      <c r="H41" s="13"/>
      <c r="I41" s="13"/>
      <c r="J41" s="13"/>
      <c r="K41" s="33"/>
      <c r="L41" s="13"/>
      <c r="M41" s="13"/>
      <c r="N41" s="33"/>
      <c r="O41" s="33"/>
    </row>
    <row r="42" spans="1:15" ht="22.5" customHeight="1" x14ac:dyDescent="0.2">
      <c r="A42" s="787"/>
      <c r="B42" s="782"/>
      <c r="C42" s="144" t="s">
        <v>114</v>
      </c>
      <c r="D42" s="17"/>
      <c r="E42" s="35"/>
      <c r="F42" s="17"/>
      <c r="G42" s="17"/>
      <c r="H42" s="17"/>
      <c r="I42" s="17"/>
      <c r="J42" s="17"/>
      <c r="K42" s="17"/>
      <c r="L42" s="17"/>
      <c r="M42" s="17"/>
      <c r="N42" s="28"/>
      <c r="O42" s="28"/>
    </row>
    <row r="43" spans="1:15" ht="18.75" customHeight="1" x14ac:dyDescent="0.2">
      <c r="A43" s="787" t="s">
        <v>115</v>
      </c>
      <c r="B43" s="782" t="s">
        <v>116</v>
      </c>
      <c r="C43" s="144" t="s">
        <v>117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1"/>
      <c r="O43" s="31"/>
    </row>
    <row r="44" spans="1:15" ht="21" customHeight="1" x14ac:dyDescent="0.2">
      <c r="A44" s="787"/>
      <c r="B44" s="782"/>
      <c r="C44" s="144" t="s">
        <v>118</v>
      </c>
      <c r="D44" s="13"/>
      <c r="E44" s="33"/>
      <c r="F44" s="33"/>
      <c r="G44" s="13"/>
      <c r="H44" s="13"/>
      <c r="I44" s="13"/>
      <c r="J44" s="33"/>
      <c r="K44" s="13"/>
      <c r="L44" s="13"/>
      <c r="M44" s="13"/>
      <c r="N44" s="31"/>
      <c r="O44" s="31"/>
    </row>
    <row r="45" spans="1:15" ht="20.25" customHeight="1" x14ac:dyDescent="0.2">
      <c r="A45" s="787"/>
      <c r="B45" s="782"/>
      <c r="C45" s="144" t="s">
        <v>88</v>
      </c>
      <c r="D45" s="13"/>
      <c r="E45" s="13"/>
      <c r="F45" s="33"/>
      <c r="G45" s="31"/>
      <c r="H45" s="33"/>
      <c r="I45" s="33"/>
      <c r="J45" s="33"/>
      <c r="K45" s="33"/>
      <c r="L45" s="33"/>
      <c r="M45" s="13"/>
      <c r="N45" s="31"/>
      <c r="O45" s="31"/>
    </row>
    <row r="46" spans="1:15" ht="49.5" customHeight="1" x14ac:dyDescent="0.2">
      <c r="A46" s="787"/>
      <c r="B46" s="782"/>
      <c r="C46" s="144" t="s">
        <v>119</v>
      </c>
      <c r="D46" s="30"/>
      <c r="E46" s="13"/>
      <c r="F46" s="13"/>
      <c r="G46" s="13"/>
      <c r="H46" s="13"/>
      <c r="I46" s="13"/>
      <c r="J46" s="13"/>
      <c r="K46" s="13"/>
      <c r="L46" s="13"/>
      <c r="M46" s="13"/>
      <c r="N46" s="31"/>
      <c r="O46" s="31"/>
    </row>
    <row r="47" spans="1:15" ht="32.25" customHeight="1" x14ac:dyDescent="0.2">
      <c r="A47" s="787" t="s">
        <v>120</v>
      </c>
      <c r="B47" s="781" t="s">
        <v>121</v>
      </c>
      <c r="C47" s="6" t="s">
        <v>122</v>
      </c>
      <c r="D47" s="17"/>
      <c r="E47" s="17"/>
      <c r="F47" s="13"/>
      <c r="G47" s="17"/>
      <c r="H47" s="17"/>
      <c r="I47" s="17"/>
      <c r="J47" s="17"/>
      <c r="K47" s="17"/>
      <c r="L47" s="17"/>
      <c r="M47" s="17"/>
      <c r="N47" s="33"/>
      <c r="O47" s="33"/>
    </row>
    <row r="48" spans="1:15" ht="49.5" customHeight="1" x14ac:dyDescent="0.2">
      <c r="A48" s="787"/>
      <c r="B48" s="781"/>
      <c r="C48" s="6" t="s">
        <v>123</v>
      </c>
      <c r="D48" s="17"/>
      <c r="E48" s="35"/>
      <c r="F48" s="17"/>
      <c r="G48" s="17"/>
      <c r="H48" s="17"/>
      <c r="I48" s="17"/>
      <c r="J48" s="17"/>
      <c r="K48" s="17"/>
      <c r="L48" s="17"/>
      <c r="M48" s="17"/>
      <c r="N48" s="28"/>
      <c r="O48" s="28"/>
    </row>
    <row r="49" spans="1:15" ht="50.25" customHeight="1" x14ac:dyDescent="0.2">
      <c r="A49" s="787"/>
      <c r="B49" s="781"/>
      <c r="C49" s="6" t="s">
        <v>124</v>
      </c>
      <c r="D49" s="17"/>
      <c r="E49" s="35"/>
      <c r="F49" s="17"/>
      <c r="G49" s="17"/>
      <c r="H49" s="17"/>
      <c r="I49" s="17"/>
      <c r="J49" s="17"/>
      <c r="K49" s="17"/>
      <c r="L49" s="17"/>
      <c r="M49" s="17"/>
      <c r="N49" s="28"/>
      <c r="O49" s="28"/>
    </row>
    <row r="50" spans="1:15" ht="33" customHeight="1" x14ac:dyDescent="0.2">
      <c r="A50" s="787"/>
      <c r="B50" s="781"/>
      <c r="C50" s="6" t="s">
        <v>125</v>
      </c>
      <c r="D50" s="33"/>
      <c r="E50" s="17"/>
      <c r="F50" s="17"/>
      <c r="G50" s="17"/>
      <c r="H50" s="17"/>
      <c r="I50" s="17"/>
      <c r="J50" s="17"/>
      <c r="K50" s="17"/>
      <c r="L50" s="17"/>
      <c r="M50" s="17"/>
      <c r="N50" s="28"/>
      <c r="O50" s="28"/>
    </row>
    <row r="51" spans="1:15" ht="49.5" customHeight="1" x14ac:dyDescent="0.2">
      <c r="A51" s="787" t="s">
        <v>126</v>
      </c>
      <c r="B51" s="782" t="s">
        <v>127</v>
      </c>
      <c r="C51" s="146" t="s">
        <v>128</v>
      </c>
      <c r="D51" s="17"/>
      <c r="E51" s="17"/>
      <c r="F51" s="13"/>
      <c r="G51" s="33"/>
      <c r="H51" s="9"/>
      <c r="I51" s="9"/>
      <c r="J51" s="9"/>
      <c r="K51" s="9"/>
      <c r="L51" s="9"/>
      <c r="M51" s="9"/>
      <c r="N51" s="36"/>
      <c r="O51" s="36"/>
    </row>
    <row r="52" spans="1:15" ht="18.75" customHeight="1" x14ac:dyDescent="0.2">
      <c r="A52" s="787"/>
      <c r="B52" s="782"/>
      <c r="C52" s="146" t="s">
        <v>118</v>
      </c>
      <c r="D52" s="33"/>
      <c r="E52" s="17"/>
      <c r="F52" s="17"/>
      <c r="G52" s="17"/>
      <c r="H52" s="17"/>
      <c r="I52" s="17"/>
      <c r="J52" s="13"/>
      <c r="K52" s="17"/>
      <c r="L52" s="17"/>
      <c r="M52" s="9"/>
      <c r="N52" s="36"/>
      <c r="O52" s="28"/>
    </row>
    <row r="53" spans="1:15" ht="78" customHeight="1" x14ac:dyDescent="0.2">
      <c r="A53" s="787"/>
      <c r="B53" s="782"/>
      <c r="C53" s="144" t="s">
        <v>129</v>
      </c>
      <c r="D53" s="9"/>
      <c r="E53" s="13"/>
      <c r="F53" s="9"/>
      <c r="G53" s="9"/>
      <c r="H53" s="9"/>
      <c r="I53" s="9"/>
      <c r="J53" s="9"/>
      <c r="K53" s="17"/>
      <c r="L53" s="17"/>
      <c r="M53" s="9"/>
      <c r="N53" s="36"/>
      <c r="O53" s="28"/>
    </row>
    <row r="54" spans="1:15" ht="50.25" customHeight="1" x14ac:dyDescent="0.2">
      <c r="A54" s="787" t="s">
        <v>130</v>
      </c>
      <c r="B54" s="782" t="s">
        <v>131</v>
      </c>
      <c r="C54" s="146" t="s">
        <v>132</v>
      </c>
      <c r="D54" s="9"/>
      <c r="E54" s="13"/>
      <c r="F54" s="9"/>
      <c r="G54" s="9"/>
      <c r="H54" s="9"/>
      <c r="I54" s="9"/>
      <c r="J54" s="9"/>
      <c r="K54" s="9"/>
      <c r="L54" s="9"/>
      <c r="M54" s="9"/>
      <c r="N54" s="32"/>
      <c r="O54" s="32"/>
    </row>
    <row r="55" spans="1:15" ht="96.75" customHeight="1" x14ac:dyDescent="0.2">
      <c r="A55" s="787"/>
      <c r="B55" s="782"/>
      <c r="C55" s="146" t="s">
        <v>133</v>
      </c>
      <c r="D55" s="9"/>
      <c r="E55" s="13"/>
      <c r="F55" s="9"/>
      <c r="G55" s="9"/>
      <c r="H55" s="9"/>
      <c r="I55" s="9"/>
      <c r="J55" s="9"/>
      <c r="K55" s="9"/>
      <c r="L55" s="9"/>
      <c r="M55" s="9"/>
      <c r="N55" s="32"/>
      <c r="O55" s="32"/>
    </row>
    <row r="56" spans="1:15" ht="60" customHeight="1" x14ac:dyDescent="0.2">
      <c r="A56" s="787"/>
      <c r="B56" s="782"/>
      <c r="C56" s="146" t="s">
        <v>134</v>
      </c>
      <c r="D56" s="13"/>
      <c r="E56" s="9"/>
      <c r="F56" s="9"/>
      <c r="G56" s="9"/>
      <c r="H56" s="9"/>
      <c r="I56" s="9"/>
      <c r="J56" s="9"/>
      <c r="K56" s="9"/>
      <c r="L56" s="9"/>
      <c r="M56" s="9"/>
      <c r="N56" s="32"/>
      <c r="O56" s="32"/>
    </row>
    <row r="57" spans="1:15" ht="33.75" customHeight="1" x14ac:dyDescent="0.2">
      <c r="A57" s="147" t="s">
        <v>135</v>
      </c>
      <c r="B57" s="144" t="s">
        <v>136</v>
      </c>
      <c r="C57" s="144" t="s">
        <v>136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63.75" customHeight="1" x14ac:dyDescent="0.2">
      <c r="A58" s="787" t="s">
        <v>137</v>
      </c>
      <c r="B58" s="782" t="s">
        <v>138</v>
      </c>
      <c r="C58" s="5" t="s">
        <v>139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33" customHeight="1" x14ac:dyDescent="0.2">
      <c r="A59" s="787"/>
      <c r="B59" s="782"/>
      <c r="C59" s="144" t="s">
        <v>140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45.75" customHeight="1" x14ac:dyDescent="0.2">
      <c r="A60" s="787"/>
      <c r="B60" s="782"/>
      <c r="C60" s="144" t="s">
        <v>119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48" customHeight="1" x14ac:dyDescent="0.2">
      <c r="A61" s="37" t="s">
        <v>141</v>
      </c>
      <c r="B61" s="144" t="s">
        <v>142</v>
      </c>
      <c r="C61" s="144" t="s">
        <v>142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31"/>
    </row>
    <row r="62" spans="1:15" ht="45.75" customHeight="1" x14ac:dyDescent="0.2">
      <c r="A62" s="37" t="s">
        <v>143</v>
      </c>
      <c r="B62" s="144" t="s">
        <v>144</v>
      </c>
      <c r="C62" s="144" t="s">
        <v>144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1"/>
      <c r="O62" s="31"/>
    </row>
    <row r="63" spans="1:15" ht="15" customHeight="1" x14ac:dyDescent="0.2">
      <c r="A63" s="1057" t="s">
        <v>145</v>
      </c>
      <c r="B63" s="782" t="s">
        <v>146</v>
      </c>
      <c r="C63" s="144" t="s">
        <v>87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1"/>
      <c r="O63" s="31"/>
    </row>
    <row r="64" spans="1:15" ht="15" customHeight="1" x14ac:dyDescent="0.2">
      <c r="A64" s="1057"/>
      <c r="B64" s="782"/>
      <c r="C64" s="144" t="s">
        <v>88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1"/>
      <c r="O64" s="31"/>
    </row>
    <row r="65" spans="1:25" ht="20.25" customHeight="1" x14ac:dyDescent="0.2">
      <c r="A65" s="1057"/>
      <c r="B65" s="782"/>
      <c r="C65" s="144" t="s">
        <v>89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1"/>
      <c r="O65" s="31"/>
    </row>
    <row r="66" spans="1:25" ht="18.75" customHeight="1" x14ac:dyDescent="0.2">
      <c r="A66" s="1057"/>
      <c r="B66" s="782"/>
      <c r="C66" s="144" t="s">
        <v>90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1"/>
      <c r="O66" s="31"/>
    </row>
    <row r="67" spans="1:25" ht="19.5" customHeight="1" x14ac:dyDescent="0.2">
      <c r="A67" s="1057" t="s">
        <v>147</v>
      </c>
      <c r="B67" s="782" t="s">
        <v>148</v>
      </c>
      <c r="C67" s="144" t="s">
        <v>93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25" ht="33" customHeight="1" x14ac:dyDescent="0.2">
      <c r="A68" s="1057"/>
      <c r="B68" s="782"/>
      <c r="C68" s="144" t="s">
        <v>97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1"/>
      <c r="O68" s="31"/>
    </row>
    <row r="69" spans="1:25" ht="17.25" customHeight="1" x14ac:dyDescent="0.2">
      <c r="A69" s="1057"/>
      <c r="B69" s="782"/>
      <c r="C69" s="144" t="s">
        <v>94</v>
      </c>
      <c r="D69" s="13"/>
      <c r="E69" s="13"/>
      <c r="F69" s="13"/>
      <c r="G69" s="13"/>
      <c r="H69" s="13"/>
      <c r="I69" s="13"/>
      <c r="J69" s="13"/>
      <c r="K69" s="31"/>
      <c r="L69" s="31"/>
      <c r="M69" s="31"/>
      <c r="N69" s="31"/>
      <c r="O69" s="31"/>
    </row>
    <row r="70" spans="1:25" ht="18" customHeight="1" x14ac:dyDescent="0.2">
      <c r="A70" s="1057"/>
      <c r="B70" s="782"/>
      <c r="C70" s="144" t="s">
        <v>108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1"/>
      <c r="O70" s="31"/>
    </row>
    <row r="71" spans="1:25" ht="19.5" customHeight="1" x14ac:dyDescent="0.2">
      <c r="A71" s="1057"/>
      <c r="B71" s="782"/>
      <c r="C71" s="144" t="s">
        <v>96</v>
      </c>
      <c r="D71" s="13"/>
      <c r="E71" s="13"/>
      <c r="F71" s="13"/>
      <c r="G71" s="13"/>
      <c r="H71" s="31"/>
      <c r="I71" s="31"/>
      <c r="J71" s="31"/>
      <c r="K71" s="31"/>
      <c r="L71" s="31"/>
      <c r="M71" s="31"/>
      <c r="N71" s="31"/>
      <c r="O71" s="31"/>
    </row>
    <row r="72" spans="1:25" ht="15" x14ac:dyDescent="0.2">
      <c r="A72" s="787" t="s">
        <v>149</v>
      </c>
      <c r="B72" s="782" t="s">
        <v>150</v>
      </c>
      <c r="C72" s="144" t="s">
        <v>151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1"/>
      <c r="O72" s="31"/>
    </row>
    <row r="73" spans="1:25" ht="75" x14ac:dyDescent="0.2">
      <c r="A73" s="787"/>
      <c r="B73" s="782"/>
      <c r="C73" s="144" t="s">
        <v>152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1"/>
      <c r="O73" s="31"/>
    </row>
    <row r="74" spans="1:25" s="93" customFormat="1" ht="15" x14ac:dyDescent="0.2">
      <c r="A74" s="975" t="s">
        <v>613</v>
      </c>
      <c r="B74" s="1011"/>
      <c r="C74" s="983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2"/>
      <c r="O74" s="9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3" customHeight="1" x14ac:dyDescent="0.2">
      <c r="A75" s="147" t="s">
        <v>3</v>
      </c>
      <c r="B75" s="782" t="s">
        <v>4</v>
      </c>
      <c r="C75" s="78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25" ht="45" x14ac:dyDescent="0.2">
      <c r="A76" s="147" t="s">
        <v>153</v>
      </c>
      <c r="B76" s="144" t="s">
        <v>154</v>
      </c>
      <c r="C76" s="144" t="s">
        <v>155</v>
      </c>
      <c r="D76" s="13"/>
      <c r="E76" s="13"/>
      <c r="F76" s="13"/>
      <c r="G76" s="9"/>
      <c r="H76" s="36"/>
      <c r="I76" s="36"/>
      <c r="J76" s="36"/>
      <c r="K76" s="36"/>
      <c r="L76" s="36"/>
      <c r="M76" s="36"/>
      <c r="N76" s="36"/>
      <c r="O76" s="36"/>
    </row>
    <row r="77" spans="1:25" ht="45" x14ac:dyDescent="0.2">
      <c r="A77" s="147" t="s">
        <v>156</v>
      </c>
      <c r="B77" s="144" t="s">
        <v>157</v>
      </c>
      <c r="C77" s="144" t="s">
        <v>155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25" ht="45" x14ac:dyDescent="0.2">
      <c r="A78" s="147" t="s">
        <v>158</v>
      </c>
      <c r="B78" s="144" t="s">
        <v>159</v>
      </c>
      <c r="C78" s="144" t="s">
        <v>160</v>
      </c>
      <c r="D78" s="13"/>
      <c r="E78" s="13"/>
      <c r="F78" s="13"/>
      <c r="G78" s="13"/>
      <c r="H78" s="13"/>
      <c r="I78" s="31"/>
      <c r="J78" s="13"/>
      <c r="K78" s="13"/>
      <c r="L78" s="13"/>
      <c r="M78" s="13"/>
      <c r="N78" s="13"/>
      <c r="O78" s="31"/>
    </row>
    <row r="79" spans="1:25" s="93" customFormat="1" ht="15" x14ac:dyDescent="0.2">
      <c r="A79" s="1041" t="s">
        <v>614</v>
      </c>
      <c r="B79" s="1042"/>
      <c r="C79" s="1043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.75" customHeight="1" x14ac:dyDescent="0.2">
      <c r="A80" s="147" t="s">
        <v>22</v>
      </c>
      <c r="B80" s="782" t="s">
        <v>23</v>
      </c>
      <c r="C80" s="782"/>
      <c r="D80" s="32"/>
      <c r="E80" s="31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1:25" ht="225.75" customHeight="1" x14ac:dyDescent="0.2">
      <c r="A81" s="147" t="s">
        <v>161</v>
      </c>
      <c r="B81" s="144" t="s">
        <v>162</v>
      </c>
      <c r="C81" s="144" t="s">
        <v>544</v>
      </c>
      <c r="D81" s="13"/>
      <c r="E81" s="13"/>
      <c r="F81" s="13"/>
      <c r="G81" s="13"/>
      <c r="H81" s="31"/>
      <c r="I81" s="31"/>
      <c r="J81" s="31"/>
      <c r="K81" s="31"/>
      <c r="L81" s="31"/>
      <c r="M81" s="31"/>
      <c r="N81" s="31"/>
      <c r="O81" s="31"/>
    </row>
    <row r="82" spans="1:25" ht="60" x14ac:dyDescent="0.2">
      <c r="A82" s="147" t="s">
        <v>163</v>
      </c>
      <c r="B82" s="144" t="s">
        <v>164</v>
      </c>
      <c r="C82" s="144" t="s">
        <v>165</v>
      </c>
      <c r="D82" s="13"/>
      <c r="E82" s="13"/>
      <c r="F82" s="13"/>
      <c r="G82" s="13"/>
      <c r="H82" s="31"/>
      <c r="I82" s="31"/>
      <c r="J82" s="31"/>
      <c r="K82" s="31"/>
      <c r="L82" s="31"/>
      <c r="M82" s="31"/>
      <c r="N82" s="31"/>
      <c r="O82" s="31"/>
    </row>
    <row r="83" spans="1:25" ht="90" x14ac:dyDescent="0.2">
      <c r="A83" s="147" t="s">
        <v>166</v>
      </c>
      <c r="B83" s="144" t="s">
        <v>167</v>
      </c>
      <c r="C83" s="144" t="s">
        <v>168</v>
      </c>
      <c r="D83" s="13"/>
      <c r="E83" s="13"/>
      <c r="F83" s="13"/>
      <c r="G83" s="13"/>
      <c r="H83" s="31"/>
      <c r="I83" s="31"/>
      <c r="J83" s="31"/>
      <c r="K83" s="31"/>
      <c r="L83" s="31"/>
      <c r="M83" s="31"/>
      <c r="N83" s="31"/>
      <c r="O83" s="31"/>
    </row>
    <row r="84" spans="1:25" ht="182.25" customHeight="1" x14ac:dyDescent="0.2">
      <c r="A84" s="147" t="s">
        <v>169</v>
      </c>
      <c r="B84" s="144" t="s">
        <v>170</v>
      </c>
      <c r="C84" s="144" t="s">
        <v>171</v>
      </c>
      <c r="D84" s="13"/>
      <c r="E84" s="13"/>
      <c r="F84" s="13"/>
      <c r="G84" s="13"/>
      <c r="H84" s="31"/>
      <c r="I84" s="31"/>
      <c r="J84" s="31"/>
      <c r="K84" s="31"/>
      <c r="L84" s="31"/>
      <c r="M84" s="31"/>
      <c r="N84" s="31"/>
      <c r="O84" s="31"/>
    </row>
    <row r="85" spans="1:25" ht="75" x14ac:dyDescent="0.2">
      <c r="A85" s="147" t="s">
        <v>174</v>
      </c>
      <c r="B85" s="144" t="s">
        <v>175</v>
      </c>
      <c r="C85" s="144" t="s">
        <v>554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25" ht="15" x14ac:dyDescent="0.2">
      <c r="A86" s="147" t="s">
        <v>172</v>
      </c>
      <c r="B86" s="144" t="s">
        <v>173</v>
      </c>
      <c r="C86" s="144" t="s">
        <v>173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25" ht="60" x14ac:dyDescent="0.2">
      <c r="A87" s="147" t="s">
        <v>579</v>
      </c>
      <c r="B87" s="144" t="s">
        <v>577</v>
      </c>
      <c r="C87" s="144" t="s">
        <v>578</v>
      </c>
      <c r="D87" s="38"/>
      <c r="E87" s="38"/>
      <c r="F87" s="38"/>
      <c r="G87" s="38"/>
      <c r="H87" s="38"/>
      <c r="J87" s="38"/>
      <c r="K87" s="38"/>
      <c r="L87" s="38"/>
      <c r="M87" s="38"/>
      <c r="N87" s="38"/>
      <c r="O87" s="38"/>
    </row>
    <row r="88" spans="1:25" s="93" customFormat="1" ht="15" x14ac:dyDescent="0.2">
      <c r="A88" s="975" t="s">
        <v>615</v>
      </c>
      <c r="B88" s="976"/>
      <c r="C88" s="977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52" t="s">
        <v>24</v>
      </c>
      <c r="B89" s="956" t="s">
        <v>25</v>
      </c>
      <c r="C89" s="957"/>
      <c r="D89" s="95"/>
      <c r="E89" s="95"/>
      <c r="F89" s="95"/>
      <c r="G89" s="95"/>
      <c r="H89" s="95"/>
      <c r="I89" s="32"/>
      <c r="J89" s="95"/>
      <c r="K89" s="95"/>
      <c r="L89" s="95"/>
      <c r="M89" s="95"/>
      <c r="N89" s="95"/>
      <c r="O89" s="95"/>
    </row>
    <row r="90" spans="1:25" ht="47.25" customHeight="1" x14ac:dyDescent="0.2">
      <c r="A90" s="147" t="s">
        <v>581</v>
      </c>
      <c r="B90" s="147" t="s">
        <v>580</v>
      </c>
      <c r="C90" s="150" t="s">
        <v>582</v>
      </c>
      <c r="D90" s="38"/>
      <c r="E90" s="38"/>
      <c r="F90" s="38"/>
      <c r="G90" s="38"/>
      <c r="H90" s="38"/>
      <c r="I90" s="32"/>
      <c r="J90" s="38"/>
      <c r="K90" s="38"/>
      <c r="L90" s="38"/>
      <c r="M90" s="38"/>
      <c r="N90" s="38"/>
      <c r="O90" s="38"/>
    </row>
    <row r="91" spans="1:25" ht="47.25" customHeight="1" x14ac:dyDescent="0.2">
      <c r="A91" s="147" t="s">
        <v>583</v>
      </c>
      <c r="B91" s="147" t="s">
        <v>584</v>
      </c>
      <c r="C91" s="150" t="s">
        <v>585</v>
      </c>
      <c r="D91" s="38"/>
      <c r="E91" s="38"/>
      <c r="F91" s="38"/>
      <c r="G91" s="38"/>
      <c r="H91" s="38"/>
      <c r="I91" s="32"/>
      <c r="J91" s="38"/>
      <c r="K91" s="38"/>
      <c r="L91" s="38"/>
      <c r="M91" s="38"/>
      <c r="N91" s="38"/>
      <c r="O91" s="38"/>
    </row>
    <row r="92" spans="1:25" ht="167.25" customHeight="1" x14ac:dyDescent="0.2">
      <c r="A92" s="147" t="s">
        <v>176</v>
      </c>
      <c r="B92" s="144" t="s">
        <v>584</v>
      </c>
      <c r="C92" s="144" t="s">
        <v>177</v>
      </c>
      <c r="D92" s="38"/>
      <c r="E92" s="38"/>
      <c r="F92" s="38"/>
      <c r="G92" s="38"/>
      <c r="H92" s="38"/>
      <c r="I92" s="38"/>
      <c r="J92" s="38"/>
      <c r="K92" s="17"/>
      <c r="L92" s="17"/>
      <c r="M92" s="17"/>
      <c r="N92" s="17"/>
      <c r="O92" s="28"/>
    </row>
    <row r="93" spans="1:25" ht="47.25" customHeight="1" x14ac:dyDescent="0.2">
      <c r="A93" s="147" t="s">
        <v>178</v>
      </c>
      <c r="B93" s="144" t="s">
        <v>179</v>
      </c>
      <c r="C93" s="144" t="s">
        <v>180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25" s="93" customFormat="1" ht="18.75" customHeight="1" x14ac:dyDescent="0.2">
      <c r="A94" s="975" t="s">
        <v>616</v>
      </c>
      <c r="B94" s="1011"/>
      <c r="C94" s="983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">
      <c r="A95" s="146" t="s">
        <v>45</v>
      </c>
      <c r="B95" s="964" t="s">
        <v>46</v>
      </c>
      <c r="C95" s="965"/>
      <c r="D95" s="17"/>
      <c r="E95" s="35"/>
      <c r="F95" s="17"/>
      <c r="G95" s="17"/>
      <c r="H95" s="17"/>
      <c r="I95" s="17"/>
      <c r="J95" s="17"/>
      <c r="K95" s="17"/>
      <c r="L95" s="17"/>
      <c r="M95" s="17"/>
      <c r="N95" s="28"/>
      <c r="O95" s="28"/>
    </row>
    <row r="96" spans="1:25" s="4" customFormat="1" ht="45.75" customHeight="1" x14ac:dyDescent="0.25">
      <c r="A96" s="1034" t="s">
        <v>182</v>
      </c>
      <c r="B96" s="1035" t="s">
        <v>408</v>
      </c>
      <c r="C96" s="161" t="s">
        <v>183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/>
      <c r="Q96"/>
      <c r="R96"/>
      <c r="S96"/>
      <c r="T96"/>
      <c r="U96"/>
      <c r="V96"/>
      <c r="W96"/>
      <c r="X96"/>
      <c r="Y96"/>
    </row>
    <row r="97" spans="1:25" s="4" customFormat="1" ht="46.5" customHeight="1" x14ac:dyDescent="0.25">
      <c r="A97" s="1034"/>
      <c r="B97" s="1036"/>
      <c r="C97" s="161" t="s">
        <v>184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/>
      <c r="Q97"/>
      <c r="R97"/>
      <c r="S97"/>
      <c r="T97"/>
      <c r="U97"/>
      <c r="V97"/>
      <c r="W97"/>
      <c r="X97"/>
      <c r="Y97"/>
    </row>
    <row r="98" spans="1:25" s="4" customFormat="1" ht="60.75" customHeight="1" x14ac:dyDescent="0.25">
      <c r="A98" s="1034"/>
      <c r="B98" s="1036"/>
      <c r="C98" s="161" t="s">
        <v>185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/>
      <c r="Q98"/>
      <c r="R98"/>
      <c r="S98"/>
      <c r="T98"/>
      <c r="U98"/>
      <c r="V98"/>
      <c r="W98"/>
      <c r="X98"/>
      <c r="Y98"/>
    </row>
    <row r="99" spans="1:25" s="4" customFormat="1" ht="18.75" customHeight="1" x14ac:dyDescent="0.25">
      <c r="A99" s="1034"/>
      <c r="B99" s="1036"/>
      <c r="C99" s="161" t="s">
        <v>186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/>
      <c r="Q99"/>
      <c r="R99"/>
      <c r="S99"/>
      <c r="T99"/>
      <c r="U99"/>
      <c r="V99"/>
      <c r="W99"/>
      <c r="X99"/>
      <c r="Y99"/>
    </row>
    <row r="100" spans="1:25" s="4" customFormat="1" ht="33.75" customHeight="1" x14ac:dyDescent="0.25">
      <c r="A100" s="1034"/>
      <c r="B100" s="1036"/>
      <c r="C100" s="161" t="s">
        <v>187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/>
      <c r="Q100"/>
      <c r="R100"/>
      <c r="S100"/>
      <c r="T100"/>
      <c r="U100"/>
      <c r="V100"/>
      <c r="W100"/>
      <c r="X100"/>
      <c r="Y100"/>
    </row>
    <row r="101" spans="1:25" s="4" customFormat="1" ht="33.75" customHeight="1" x14ac:dyDescent="0.25">
      <c r="A101" s="1034"/>
      <c r="B101" s="1037"/>
      <c r="C101" s="161" t="s">
        <v>586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/>
      <c r="Q101"/>
      <c r="R101"/>
      <c r="S101"/>
      <c r="T101"/>
      <c r="U101"/>
      <c r="V101"/>
      <c r="W101"/>
      <c r="X101"/>
      <c r="Y101"/>
    </row>
    <row r="102" spans="1:25" s="4" customFormat="1" ht="18" customHeight="1" x14ac:dyDescent="0.25">
      <c r="A102" s="1034"/>
      <c r="B102" s="799" t="s">
        <v>188</v>
      </c>
      <c r="C102" s="161" t="s">
        <v>186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31"/>
      <c r="O102" s="31"/>
      <c r="P102"/>
      <c r="Q102"/>
      <c r="R102"/>
      <c r="S102"/>
      <c r="T102"/>
      <c r="U102"/>
      <c r="V102"/>
      <c r="W102"/>
      <c r="X102"/>
      <c r="Y102"/>
    </row>
    <row r="103" spans="1:25" s="4" customFormat="1" ht="16.5" customHeight="1" x14ac:dyDescent="0.25">
      <c r="A103" s="1034"/>
      <c r="B103" s="799"/>
      <c r="C103" s="161" t="s">
        <v>118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31"/>
      <c r="O103" s="31"/>
      <c r="P103"/>
      <c r="Q103"/>
      <c r="R103"/>
      <c r="S103"/>
      <c r="T103"/>
      <c r="U103"/>
      <c r="V103"/>
      <c r="W103"/>
      <c r="X103"/>
      <c r="Y103"/>
    </row>
    <row r="104" spans="1:25" s="4" customFormat="1" ht="59.25" customHeight="1" x14ac:dyDescent="0.25">
      <c r="A104" s="1034"/>
      <c r="B104" s="799"/>
      <c r="C104" s="161" t="s">
        <v>181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31"/>
      <c r="O104" s="31"/>
      <c r="P104"/>
      <c r="Q104"/>
      <c r="R104"/>
      <c r="S104"/>
      <c r="T104"/>
      <c r="U104"/>
      <c r="V104"/>
      <c r="W104"/>
      <c r="X104"/>
      <c r="Y104"/>
    </row>
    <row r="105" spans="1:25" s="4" customFormat="1" ht="30.75" customHeight="1" x14ac:dyDescent="0.25">
      <c r="A105" s="1034"/>
      <c r="B105" s="799"/>
      <c r="C105" s="161" t="s">
        <v>103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31"/>
      <c r="O105" s="31"/>
      <c r="P105"/>
      <c r="Q105"/>
      <c r="R105"/>
      <c r="S105"/>
      <c r="T105"/>
      <c r="U105"/>
      <c r="V105"/>
      <c r="W105"/>
      <c r="X105"/>
      <c r="Y105"/>
    </row>
    <row r="106" spans="1:25" s="4" customFormat="1" ht="15" customHeight="1" x14ac:dyDescent="0.25">
      <c r="A106" s="1008"/>
      <c r="B106" s="799"/>
      <c r="C106" s="161" t="s">
        <v>189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31"/>
      <c r="O106" s="31"/>
      <c r="P106"/>
      <c r="Q106"/>
      <c r="R106"/>
      <c r="S106"/>
      <c r="T106"/>
      <c r="U106"/>
      <c r="V106"/>
      <c r="W106"/>
      <c r="X106"/>
      <c r="Y106"/>
    </row>
    <row r="107" spans="1:25" s="4" customFormat="1" ht="15" customHeight="1" x14ac:dyDescent="0.25">
      <c r="A107" s="78" t="s">
        <v>588</v>
      </c>
      <c r="B107" s="157" t="s">
        <v>587</v>
      </c>
      <c r="C107" s="161" t="s">
        <v>589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1"/>
      <c r="O107" s="31"/>
      <c r="P107"/>
      <c r="Q107"/>
      <c r="R107"/>
      <c r="S107"/>
      <c r="T107"/>
      <c r="U107"/>
      <c r="V107"/>
      <c r="W107"/>
      <c r="X107"/>
      <c r="Y107"/>
    </row>
    <row r="108" spans="1:25" s="4" customFormat="1" ht="59.25" customHeight="1" x14ac:dyDescent="0.25">
      <c r="A108" s="78" t="s">
        <v>392</v>
      </c>
      <c r="B108" s="157" t="s">
        <v>391</v>
      </c>
      <c r="C108" s="161" t="s">
        <v>409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/>
      <c r="Q108"/>
      <c r="R108"/>
      <c r="S108"/>
      <c r="T108"/>
      <c r="U108"/>
      <c r="V108"/>
      <c r="W108"/>
      <c r="X108"/>
      <c r="Y108"/>
    </row>
    <row r="109" spans="1:25" s="4" customFormat="1" ht="90.75" customHeight="1" x14ac:dyDescent="0.25">
      <c r="A109" s="78" t="s">
        <v>393</v>
      </c>
      <c r="B109" s="157" t="s">
        <v>190</v>
      </c>
      <c r="C109" s="161" t="s">
        <v>394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/>
      <c r="Q109"/>
      <c r="R109"/>
      <c r="S109"/>
      <c r="T109"/>
      <c r="U109"/>
      <c r="V109"/>
      <c r="W109"/>
      <c r="X109"/>
      <c r="Y109"/>
    </row>
    <row r="110" spans="1:25" s="4" customFormat="1" ht="48" customHeight="1" x14ac:dyDescent="0.25">
      <c r="A110" s="78" t="s">
        <v>592</v>
      </c>
      <c r="B110" s="157" t="s">
        <v>591</v>
      </c>
      <c r="C110" s="161" t="s">
        <v>590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/>
      <c r="Q110"/>
      <c r="R110"/>
      <c r="S110"/>
      <c r="T110"/>
      <c r="U110"/>
      <c r="V110"/>
      <c r="W110"/>
      <c r="X110"/>
      <c r="Y110"/>
    </row>
    <row r="111" spans="1:25" s="4" customFormat="1" ht="30" customHeight="1" x14ac:dyDescent="0.25">
      <c r="A111" s="78" t="s">
        <v>401</v>
      </c>
      <c r="B111" s="157" t="s">
        <v>400</v>
      </c>
      <c r="C111" s="161" t="s">
        <v>402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/>
      <c r="Q111"/>
      <c r="R111"/>
      <c r="S111"/>
      <c r="T111"/>
      <c r="U111"/>
      <c r="V111"/>
      <c r="W111"/>
      <c r="X111"/>
      <c r="Y111"/>
    </row>
    <row r="112" spans="1:25" s="4" customFormat="1" ht="77.25" customHeight="1" x14ac:dyDescent="0.25">
      <c r="A112" s="78" t="s">
        <v>396</v>
      </c>
      <c r="B112" s="157" t="s">
        <v>395</v>
      </c>
      <c r="C112" s="161" t="s">
        <v>397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/>
      <c r="Q112"/>
      <c r="R112"/>
      <c r="S112"/>
      <c r="T112"/>
      <c r="U112"/>
      <c r="V112"/>
      <c r="W112"/>
      <c r="X112"/>
      <c r="Y112"/>
    </row>
    <row r="113" spans="1:25" s="4" customFormat="1" ht="29.25" customHeight="1" x14ac:dyDescent="0.25">
      <c r="A113" s="1007" t="s">
        <v>399</v>
      </c>
      <c r="B113" s="1024" t="s">
        <v>398</v>
      </c>
      <c r="C113" s="161" t="s">
        <v>191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1"/>
      <c r="P113"/>
      <c r="Q113"/>
      <c r="R113"/>
      <c r="S113"/>
      <c r="T113"/>
      <c r="U113"/>
      <c r="V113"/>
      <c r="W113"/>
      <c r="X113"/>
      <c r="Y113"/>
    </row>
    <row r="114" spans="1:25" s="4" customFormat="1" ht="29.25" customHeight="1" x14ac:dyDescent="0.25">
      <c r="A114" s="1008"/>
      <c r="B114" s="1025"/>
      <c r="C114" s="161" t="s">
        <v>192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/>
      <c r="Q114"/>
      <c r="R114"/>
      <c r="S114"/>
      <c r="T114"/>
      <c r="U114"/>
      <c r="V114"/>
      <c r="W114"/>
      <c r="X114"/>
      <c r="Y114"/>
    </row>
    <row r="115" spans="1:25" s="4" customFormat="1" ht="15.75" customHeight="1" x14ac:dyDescent="0.25">
      <c r="A115" s="158" t="s">
        <v>407</v>
      </c>
      <c r="B115" s="39" t="s">
        <v>403</v>
      </c>
      <c r="C115" s="161" t="s">
        <v>404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/>
      <c r="Q115"/>
      <c r="R115"/>
      <c r="S115"/>
      <c r="T115"/>
      <c r="U115"/>
      <c r="V115"/>
      <c r="W115"/>
      <c r="X115"/>
      <c r="Y115"/>
    </row>
    <row r="116" spans="1:25" s="4" customFormat="1" ht="15.75" customHeight="1" x14ac:dyDescent="0.25">
      <c r="A116" s="158"/>
      <c r="B116" s="39"/>
      <c r="C116" s="161" t="s">
        <v>405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/>
      <c r="Q116"/>
      <c r="R116"/>
      <c r="S116"/>
      <c r="T116"/>
      <c r="U116"/>
      <c r="V116"/>
      <c r="W116"/>
      <c r="X116"/>
      <c r="Y116"/>
    </row>
    <row r="117" spans="1:25" s="4" customFormat="1" ht="14.25" customHeight="1" x14ac:dyDescent="0.25">
      <c r="A117" s="158"/>
      <c r="B117" s="39"/>
      <c r="C117" s="161" t="s">
        <v>193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/>
      <c r="Q117"/>
      <c r="R117"/>
      <c r="S117"/>
      <c r="T117"/>
      <c r="U117"/>
      <c r="V117"/>
      <c r="W117"/>
      <c r="X117"/>
      <c r="Y117"/>
    </row>
    <row r="118" spans="1:25" s="4" customFormat="1" ht="16.5" customHeight="1" x14ac:dyDescent="0.25">
      <c r="A118" s="158"/>
      <c r="B118" s="39"/>
      <c r="C118" s="161" t="s">
        <v>406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/>
      <c r="Q118"/>
      <c r="R118"/>
      <c r="S118"/>
      <c r="T118"/>
      <c r="U118"/>
      <c r="V118"/>
      <c r="W118"/>
      <c r="X118"/>
      <c r="Y118"/>
    </row>
    <row r="119" spans="1:25" ht="16.5" customHeight="1" x14ac:dyDescent="0.2">
      <c r="A119" s="86" t="s">
        <v>194</v>
      </c>
      <c r="B119" s="1026" t="s">
        <v>195</v>
      </c>
      <c r="C119" s="40" t="s">
        <v>374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25" ht="15.75" customHeight="1" x14ac:dyDescent="0.2">
      <c r="A120" s="1029"/>
      <c r="B120" s="1027"/>
      <c r="C120" s="40" t="s">
        <v>373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25" ht="15.75" customHeight="1" x14ac:dyDescent="0.2">
      <c r="A121" s="1030"/>
      <c r="B121" s="1028"/>
      <c r="C121" s="146" t="s">
        <v>593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25" ht="30" x14ac:dyDescent="0.2">
      <c r="A122" s="787" t="s">
        <v>196</v>
      </c>
      <c r="B122" s="782" t="s">
        <v>197</v>
      </c>
      <c r="C122" s="144" t="s">
        <v>198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25" ht="30" x14ac:dyDescent="0.2">
      <c r="A123" s="787"/>
      <c r="B123" s="782"/>
      <c r="C123" s="144" t="s">
        <v>197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25" ht="34.5" customHeight="1" x14ac:dyDescent="0.2">
      <c r="A124" s="995" t="s">
        <v>199</v>
      </c>
      <c r="B124" s="936" t="s">
        <v>200</v>
      </c>
      <c r="C124" s="144" t="s">
        <v>376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25" ht="30" x14ac:dyDescent="0.2">
      <c r="A125" s="1019"/>
      <c r="B125" s="1020"/>
      <c r="C125" s="144" t="s">
        <v>377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25" ht="15" x14ac:dyDescent="0.2">
      <c r="A126" s="1001"/>
      <c r="B126" s="937"/>
      <c r="C126" s="144" t="s">
        <v>375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25" ht="48.75" customHeight="1" x14ac:dyDescent="0.2">
      <c r="A127" s="147" t="s">
        <v>201</v>
      </c>
      <c r="B127" s="144" t="s">
        <v>202</v>
      </c>
      <c r="C127" s="144" t="s">
        <v>190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25" ht="44.25" customHeight="1" x14ac:dyDescent="0.2">
      <c r="A128" s="995" t="s">
        <v>203</v>
      </c>
      <c r="B128" s="936" t="s">
        <v>191</v>
      </c>
      <c r="C128" s="144" t="s">
        <v>378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25" ht="30" x14ac:dyDescent="0.2">
      <c r="A129" s="1001"/>
      <c r="B129" s="937"/>
      <c r="C129" s="144" t="s">
        <v>192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25" s="2" customFormat="1" ht="18.75" customHeight="1" x14ac:dyDescent="0.2">
      <c r="A130" s="1064" t="s">
        <v>204</v>
      </c>
      <c r="B130" s="1026" t="s">
        <v>205</v>
      </c>
      <c r="C130" s="144" t="s">
        <v>379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25" ht="15" x14ac:dyDescent="0.2">
      <c r="A131" s="1029"/>
      <c r="B131" s="1027"/>
      <c r="C131" s="144" t="s">
        <v>380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25" ht="15" x14ac:dyDescent="0.2">
      <c r="A132" s="1029"/>
      <c r="B132" s="1027"/>
      <c r="C132" s="144" t="s">
        <v>193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25" ht="15" x14ac:dyDescent="0.2">
      <c r="A133" s="1030"/>
      <c r="B133" s="1028"/>
      <c r="C133" s="144" t="s">
        <v>406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25" ht="14.25" customHeight="1" x14ac:dyDescent="0.2">
      <c r="A134" s="995" t="s">
        <v>206</v>
      </c>
      <c r="B134" s="936" t="s">
        <v>207</v>
      </c>
      <c r="C134" s="144" t="s">
        <v>382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25" ht="15" x14ac:dyDescent="0.2">
      <c r="A135" s="1019"/>
      <c r="B135" s="1020"/>
      <c r="C135" s="144" t="s">
        <v>373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25" ht="15" x14ac:dyDescent="0.2">
      <c r="A136" s="1001"/>
      <c r="B136" s="937"/>
      <c r="C136" s="144" t="s">
        <v>381</v>
      </c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25" ht="30" x14ac:dyDescent="0.2">
      <c r="A137" s="787" t="s">
        <v>208</v>
      </c>
      <c r="B137" s="782" t="s">
        <v>209</v>
      </c>
      <c r="C137" s="144" t="s">
        <v>543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25" ht="15" x14ac:dyDescent="0.2">
      <c r="A138" s="787"/>
      <c r="B138" s="782"/>
      <c r="C138" s="144" t="s">
        <v>375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25" ht="29.25" customHeight="1" x14ac:dyDescent="0.2">
      <c r="A139" s="787"/>
      <c r="B139" s="782"/>
      <c r="C139" s="144" t="s">
        <v>377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25" s="93" customFormat="1" ht="15" customHeight="1" x14ac:dyDescent="0.2">
      <c r="A140" s="975" t="s">
        <v>617</v>
      </c>
      <c r="B140" s="1011"/>
      <c r="C140" s="983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x14ac:dyDescent="0.2">
      <c r="A141" s="146" t="s">
        <v>40</v>
      </c>
      <c r="B141" s="964" t="s">
        <v>41</v>
      </c>
      <c r="C141" s="965"/>
      <c r="D141" s="17"/>
      <c r="E141" s="35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25" ht="45" x14ac:dyDescent="0.2">
      <c r="A142" s="147" t="s">
        <v>210</v>
      </c>
      <c r="B142" s="146" t="s">
        <v>211</v>
      </c>
      <c r="C142" s="144" t="s">
        <v>211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25" ht="15" x14ac:dyDescent="0.2">
      <c r="A143" s="1007" t="s">
        <v>383</v>
      </c>
      <c r="B143" s="1009" t="s">
        <v>384</v>
      </c>
      <c r="C143" s="161" t="s">
        <v>385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25" ht="32.25" customHeight="1" x14ac:dyDescent="0.2">
      <c r="A144" s="1008"/>
      <c r="B144" s="1010"/>
      <c r="C144" s="161" t="s">
        <v>386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25" ht="15" x14ac:dyDescent="0.2">
      <c r="A145" s="787" t="s">
        <v>212</v>
      </c>
      <c r="B145" s="781" t="s">
        <v>213</v>
      </c>
      <c r="C145" s="37" t="s">
        <v>214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25" ht="45" x14ac:dyDescent="0.2">
      <c r="A146" s="787"/>
      <c r="B146" s="781"/>
      <c r="C146" s="146" t="s">
        <v>215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25" ht="45" x14ac:dyDescent="0.2">
      <c r="A147" s="147" t="s">
        <v>216</v>
      </c>
      <c r="B147" s="146" t="s">
        <v>217</v>
      </c>
      <c r="C147" s="144" t="s">
        <v>218</v>
      </c>
      <c r="D147" s="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25" s="93" customFormat="1" ht="15" x14ac:dyDescent="0.2">
      <c r="A148" s="975" t="s">
        <v>618</v>
      </c>
      <c r="B148" s="1011"/>
      <c r="C148" s="983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9.25" customHeight="1" x14ac:dyDescent="0.2">
      <c r="A149" s="152" t="s">
        <v>553</v>
      </c>
      <c r="B149" s="1012" t="s">
        <v>632</v>
      </c>
      <c r="C149" s="994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25" ht="31.5" customHeight="1" x14ac:dyDescent="0.2">
      <c r="A150" s="152" t="s">
        <v>630</v>
      </c>
      <c r="B150" s="152" t="s">
        <v>631</v>
      </c>
      <c r="C150" s="152" t="s">
        <v>361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25" ht="15" x14ac:dyDescent="0.2">
      <c r="A151" s="1002" t="s">
        <v>629</v>
      </c>
      <c r="B151" s="1003"/>
      <c r="C151" s="994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1:25" ht="29.25" customHeight="1" x14ac:dyDescent="0.2">
      <c r="A152" s="144" t="s">
        <v>26</v>
      </c>
      <c r="B152" s="782" t="s">
        <v>27</v>
      </c>
      <c r="C152" s="782"/>
      <c r="D152" s="17"/>
      <c r="E152" s="35"/>
      <c r="F152" s="17"/>
      <c r="G152" s="17"/>
      <c r="H152" s="17"/>
      <c r="I152" s="17"/>
      <c r="J152" s="17"/>
      <c r="K152" s="17"/>
      <c r="L152" s="17"/>
      <c r="M152" s="17"/>
      <c r="N152" s="28"/>
      <c r="O152" s="28"/>
    </row>
    <row r="153" spans="1:25" ht="28.5" customHeight="1" x14ac:dyDescent="0.2">
      <c r="A153" s="42" t="s">
        <v>219</v>
      </c>
      <c r="B153" s="144" t="s">
        <v>220</v>
      </c>
      <c r="C153" s="144" t="s">
        <v>221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25" ht="166.5" customHeight="1" x14ac:dyDescent="0.2">
      <c r="A154" s="147" t="s">
        <v>222</v>
      </c>
      <c r="B154" s="144" t="s">
        <v>223</v>
      </c>
      <c r="C154" s="144" t="s">
        <v>224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25" ht="90.75" customHeight="1" x14ac:dyDescent="0.2">
      <c r="A155" s="40" t="s">
        <v>225</v>
      </c>
      <c r="B155" s="144" t="s">
        <v>226</v>
      </c>
      <c r="C155" s="144" t="s">
        <v>227</v>
      </c>
      <c r="D155" s="108"/>
      <c r="E155" s="109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25" ht="78" customHeight="1" x14ac:dyDescent="0.2">
      <c r="A156" s="105" t="s">
        <v>228</v>
      </c>
      <c r="B156" s="106" t="s">
        <v>229</v>
      </c>
      <c r="C156" s="144" t="s">
        <v>622</v>
      </c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</row>
    <row r="157" spans="1:25" ht="27.75" customHeight="1" x14ac:dyDescent="0.2">
      <c r="A157" s="787" t="s">
        <v>230</v>
      </c>
      <c r="B157" s="782" t="s">
        <v>231</v>
      </c>
      <c r="C157" s="144" t="s">
        <v>232</v>
      </c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</row>
    <row r="158" spans="1:25" ht="30" x14ac:dyDescent="0.2">
      <c r="A158" s="787"/>
      <c r="B158" s="782"/>
      <c r="C158" s="144" t="s">
        <v>231</v>
      </c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</row>
    <row r="159" spans="1:25" ht="15.75" customHeight="1" x14ac:dyDescent="0.2">
      <c r="A159" s="787"/>
      <c r="B159" s="782"/>
      <c r="C159" s="144" t="s">
        <v>233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25" ht="94.5" customHeight="1" x14ac:dyDescent="0.2">
      <c r="A160" s="105" t="s">
        <v>234</v>
      </c>
      <c r="B160" s="106" t="s">
        <v>235</v>
      </c>
      <c r="C160" s="144" t="s">
        <v>623</v>
      </c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</row>
    <row r="161" spans="1:25" ht="49.5" customHeight="1" x14ac:dyDescent="0.2">
      <c r="A161" s="86" t="s">
        <v>237</v>
      </c>
      <c r="B161" s="110" t="s">
        <v>238</v>
      </c>
      <c r="C161" s="144" t="s">
        <v>180</v>
      </c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</row>
    <row r="162" spans="1:25" ht="45" x14ac:dyDescent="0.2">
      <c r="A162" s="147" t="s">
        <v>239</v>
      </c>
      <c r="B162" s="144" t="s">
        <v>240</v>
      </c>
      <c r="C162" s="146" t="s">
        <v>236</v>
      </c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</row>
    <row r="163" spans="1:25" s="93" customFormat="1" ht="15" x14ac:dyDescent="0.2">
      <c r="A163" s="1004" t="s">
        <v>620</v>
      </c>
      <c r="B163" s="1005"/>
      <c r="C163" s="100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x14ac:dyDescent="0.2">
      <c r="A164" s="147" t="s">
        <v>61</v>
      </c>
      <c r="B164" s="782" t="s">
        <v>62</v>
      </c>
      <c r="C164" s="782"/>
      <c r="D164" s="17"/>
      <c r="E164" s="35"/>
      <c r="F164" s="17"/>
      <c r="G164" s="17"/>
      <c r="H164" s="17"/>
      <c r="I164" s="17"/>
      <c r="J164" s="17"/>
      <c r="K164" s="17"/>
      <c r="L164" s="17"/>
      <c r="M164" s="17"/>
      <c r="N164" s="28"/>
      <c r="O164" s="28"/>
    </row>
    <row r="165" spans="1:25" ht="75" x14ac:dyDescent="0.2">
      <c r="A165" s="147" t="s">
        <v>241</v>
      </c>
      <c r="B165" s="144" t="s">
        <v>242</v>
      </c>
      <c r="C165" s="144" t="s">
        <v>387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25" ht="57.75" customHeight="1" x14ac:dyDescent="0.2">
      <c r="A166" s="147" t="s">
        <v>243</v>
      </c>
      <c r="B166" s="144" t="s">
        <v>244</v>
      </c>
      <c r="C166" s="144" t="s">
        <v>245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25" ht="30" x14ac:dyDescent="0.2">
      <c r="A167" s="147" t="s">
        <v>246</v>
      </c>
      <c r="B167" s="144" t="s">
        <v>247</v>
      </c>
      <c r="C167" s="144" t="s">
        <v>248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pans="1:25" ht="90.75" customHeight="1" x14ac:dyDescent="0.2">
      <c r="A168" s="147" t="s">
        <v>243</v>
      </c>
      <c r="B168" s="144" t="s">
        <v>244</v>
      </c>
      <c r="C168" s="144" t="s">
        <v>563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pans="1:25" ht="30" x14ac:dyDescent="0.2">
      <c r="A169" s="147" t="s">
        <v>249</v>
      </c>
      <c r="B169" s="144" t="s">
        <v>250</v>
      </c>
      <c r="C169" s="144" t="s">
        <v>251</v>
      </c>
      <c r="D169" s="43"/>
      <c r="E169" s="43"/>
      <c r="F169" s="43"/>
      <c r="G169" s="13"/>
      <c r="H169" s="43"/>
      <c r="I169" s="13"/>
      <c r="J169" s="43"/>
      <c r="K169" s="13"/>
      <c r="L169" s="43"/>
      <c r="M169" s="43"/>
      <c r="N169" s="43"/>
      <c r="O169" s="43"/>
    </row>
    <row r="170" spans="1:25" ht="15" x14ac:dyDescent="0.2">
      <c r="A170" s="147" t="s">
        <v>594</v>
      </c>
      <c r="B170" s="144" t="s">
        <v>595</v>
      </c>
      <c r="C170" s="144" t="s">
        <v>595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1:25" s="93" customFormat="1" ht="15" x14ac:dyDescent="0.2">
      <c r="A171" s="975" t="s">
        <v>619</v>
      </c>
      <c r="B171" s="976"/>
      <c r="C171" s="977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97" customFormat="1" ht="30" customHeight="1" x14ac:dyDescent="0.2">
      <c r="A172" s="958" t="s">
        <v>567</v>
      </c>
      <c r="B172" s="959"/>
      <c r="C172" s="96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</row>
    <row r="173" spans="1:25" ht="30.75" customHeight="1" x14ac:dyDescent="0.2">
      <c r="A173" s="990" t="s">
        <v>28</v>
      </c>
      <c r="B173" s="991"/>
      <c r="C173" s="992"/>
      <c r="D173" s="44"/>
      <c r="E173" s="45"/>
      <c r="F173" s="44"/>
      <c r="G173" s="44"/>
      <c r="H173" s="44"/>
      <c r="I173" s="44"/>
      <c r="J173" s="44"/>
      <c r="K173" s="44"/>
      <c r="L173" s="44"/>
      <c r="M173" s="41"/>
      <c r="N173" s="28"/>
      <c r="O173" s="28"/>
    </row>
    <row r="174" spans="1:25" ht="15" x14ac:dyDescent="0.2">
      <c r="A174" s="146" t="s">
        <v>12</v>
      </c>
      <c r="B174" s="781" t="s">
        <v>13</v>
      </c>
      <c r="C174" s="781"/>
      <c r="D174" s="29"/>
      <c r="E174" s="46"/>
      <c r="F174" s="29"/>
      <c r="G174" s="29"/>
      <c r="H174" s="29"/>
      <c r="I174" s="29"/>
      <c r="J174" s="29"/>
      <c r="K174" s="29"/>
      <c r="L174" s="29"/>
      <c r="M174" s="17"/>
      <c r="N174" s="28"/>
      <c r="O174" s="28"/>
    </row>
    <row r="175" spans="1:25" ht="45" x14ac:dyDescent="0.2">
      <c r="A175" s="146" t="s">
        <v>252</v>
      </c>
      <c r="B175" s="146" t="s">
        <v>253</v>
      </c>
      <c r="C175" s="146" t="s">
        <v>254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25" s="8" customFormat="1" ht="122.25" customHeight="1" x14ac:dyDescent="0.2">
      <c r="A176" s="995" t="s">
        <v>255</v>
      </c>
      <c r="B176" s="995" t="s">
        <v>256</v>
      </c>
      <c r="C176" s="936" t="s">
        <v>633</v>
      </c>
      <c r="D176" s="1026"/>
      <c r="E176" s="1026"/>
      <c r="F176" s="1026"/>
      <c r="G176" s="1026"/>
      <c r="H176" s="1026"/>
      <c r="I176" s="1026"/>
      <c r="J176" s="1026"/>
      <c r="K176" s="1026"/>
      <c r="L176" s="1026"/>
      <c r="M176" s="1026"/>
      <c r="N176" s="1026"/>
      <c r="O176" s="1026"/>
    </row>
    <row r="177" spans="1:25" ht="4.5" customHeight="1" x14ac:dyDescent="0.25">
      <c r="A177" s="1001"/>
      <c r="B177" s="1001"/>
      <c r="C177" s="997"/>
      <c r="D177" s="1225"/>
      <c r="E177" s="1225"/>
      <c r="F177" s="1225"/>
      <c r="G177" s="1224"/>
      <c r="H177" s="1224"/>
      <c r="I177" s="1224"/>
      <c r="J177" s="1224"/>
      <c r="K177" s="1224"/>
      <c r="L177" s="1224"/>
      <c r="M177" s="1224"/>
      <c r="N177" s="1224"/>
      <c r="O177" s="1224"/>
      <c r="P177"/>
    </row>
    <row r="178" spans="1:25" ht="36" customHeight="1" x14ac:dyDescent="0.25">
      <c r="A178" s="143" t="s">
        <v>635</v>
      </c>
      <c r="B178" s="143" t="s">
        <v>634</v>
      </c>
      <c r="C178" s="147" t="s">
        <v>636</v>
      </c>
      <c r="D178" s="13"/>
      <c r="E178" s="13"/>
      <c r="F178" s="13"/>
      <c r="G178" s="31"/>
      <c r="H178" s="31"/>
      <c r="I178" s="47"/>
      <c r="J178" s="31"/>
      <c r="K178" s="31"/>
      <c r="L178" s="31"/>
      <c r="M178" s="31"/>
      <c r="N178" s="31"/>
      <c r="O178" s="31"/>
      <c r="P178"/>
    </row>
    <row r="179" spans="1:25" ht="164.25" customHeight="1" x14ac:dyDescent="0.25">
      <c r="A179" s="143" t="s">
        <v>637</v>
      </c>
      <c r="B179" s="143" t="s">
        <v>638</v>
      </c>
      <c r="C179" s="147" t="s">
        <v>639</v>
      </c>
      <c r="D179" s="13"/>
      <c r="E179" s="13"/>
      <c r="F179" s="13"/>
      <c r="G179" s="31"/>
      <c r="H179" s="31"/>
      <c r="I179" s="47"/>
      <c r="J179" s="31"/>
      <c r="K179" s="31"/>
      <c r="L179" s="31"/>
      <c r="M179" s="31"/>
      <c r="N179" s="31"/>
      <c r="O179" s="31"/>
      <c r="P179"/>
    </row>
    <row r="180" spans="1:25" ht="45" customHeight="1" x14ac:dyDescent="0.25">
      <c r="A180" s="787" t="s">
        <v>257</v>
      </c>
      <c r="B180" s="788" t="s">
        <v>258</v>
      </c>
      <c r="C180" s="147" t="s">
        <v>259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/>
    </row>
    <row r="181" spans="1:25" ht="45" x14ac:dyDescent="0.25">
      <c r="A181" s="787"/>
      <c r="B181" s="788"/>
      <c r="C181" s="147" t="s">
        <v>258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/>
    </row>
    <row r="182" spans="1:25" ht="15" x14ac:dyDescent="0.25">
      <c r="A182" s="787"/>
      <c r="B182" s="788"/>
      <c r="C182" s="147" t="s">
        <v>260</v>
      </c>
      <c r="D182" s="13"/>
      <c r="E182" s="13"/>
      <c r="F182" s="13"/>
      <c r="G182" s="13"/>
      <c r="H182" s="13"/>
      <c r="I182" s="31"/>
      <c r="J182" s="31"/>
      <c r="K182" s="47"/>
      <c r="L182" s="47"/>
      <c r="M182" s="47"/>
      <c r="N182" s="47"/>
      <c r="O182" s="31"/>
      <c r="P182"/>
    </row>
    <row r="183" spans="1:25" ht="182.25" customHeight="1" x14ac:dyDescent="0.2">
      <c r="A183" s="152" t="s">
        <v>261</v>
      </c>
      <c r="B183" s="152" t="s">
        <v>262</v>
      </c>
      <c r="C183" s="152" t="s">
        <v>263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25" ht="91.5" customHeight="1" x14ac:dyDescent="0.2">
      <c r="A184" s="147" t="s">
        <v>264</v>
      </c>
      <c r="B184" s="147" t="s">
        <v>265</v>
      </c>
      <c r="C184" s="146" t="s">
        <v>266</v>
      </c>
      <c r="D184" s="11"/>
      <c r="E184" s="30"/>
      <c r="F184" s="11"/>
      <c r="G184" s="11"/>
      <c r="H184" s="13"/>
      <c r="I184" s="31"/>
      <c r="J184" s="31"/>
      <c r="K184" s="47"/>
      <c r="L184" s="47"/>
      <c r="M184" s="31"/>
      <c r="N184" s="31"/>
      <c r="O184" s="31"/>
    </row>
    <row r="185" spans="1:25" ht="15.75" customHeight="1" x14ac:dyDescent="0.2">
      <c r="A185" s="147" t="s">
        <v>640</v>
      </c>
      <c r="B185" s="147" t="s">
        <v>641</v>
      </c>
      <c r="C185" s="146" t="s">
        <v>641</v>
      </c>
      <c r="D185" s="11"/>
      <c r="E185" s="30"/>
      <c r="F185" s="11"/>
      <c r="G185" s="11"/>
      <c r="H185" s="13"/>
      <c r="I185" s="31"/>
      <c r="J185" s="31"/>
      <c r="K185" s="47"/>
      <c r="L185" s="47"/>
      <c r="M185" s="31"/>
      <c r="N185" s="31"/>
      <c r="O185" s="31"/>
    </row>
    <row r="186" spans="1:25" ht="75" customHeight="1" x14ac:dyDescent="0.2">
      <c r="A186" s="147" t="s">
        <v>642</v>
      </c>
      <c r="B186" s="147" t="s">
        <v>643</v>
      </c>
      <c r="C186" s="146" t="s">
        <v>644</v>
      </c>
      <c r="D186" s="11"/>
      <c r="E186" s="30"/>
      <c r="F186" s="11"/>
      <c r="G186" s="11"/>
      <c r="H186" s="13"/>
      <c r="I186" s="31"/>
      <c r="J186" s="31"/>
      <c r="K186" s="47"/>
      <c r="L186" s="47"/>
      <c r="M186" s="31"/>
      <c r="N186" s="31"/>
      <c r="O186" s="31"/>
    </row>
    <row r="187" spans="1:25" ht="17.25" customHeight="1" x14ac:dyDescent="0.2">
      <c r="A187" s="147" t="s">
        <v>12</v>
      </c>
      <c r="B187" s="993" t="s">
        <v>15</v>
      </c>
      <c r="C187" s="994"/>
      <c r="D187" s="11"/>
      <c r="E187" s="30"/>
      <c r="F187" s="11"/>
      <c r="G187" s="11"/>
      <c r="H187" s="13"/>
      <c r="I187" s="31"/>
      <c r="J187" s="31"/>
      <c r="K187" s="47"/>
      <c r="L187" s="47"/>
      <c r="M187" s="31"/>
      <c r="N187" s="31"/>
      <c r="O187" s="31"/>
    </row>
    <row r="188" spans="1:25" ht="60.75" customHeight="1" x14ac:dyDescent="0.2">
      <c r="A188" s="995" t="s">
        <v>645</v>
      </c>
      <c r="B188" s="995" t="s">
        <v>646</v>
      </c>
      <c r="C188" s="146" t="s">
        <v>647</v>
      </c>
      <c r="D188" s="11"/>
      <c r="E188" s="30"/>
      <c r="F188" s="11"/>
      <c r="G188" s="11"/>
      <c r="H188" s="13"/>
      <c r="I188" s="31"/>
      <c r="J188" s="31"/>
      <c r="K188" s="47"/>
      <c r="L188" s="47"/>
      <c r="M188" s="31"/>
      <c r="N188" s="31"/>
      <c r="O188" s="31"/>
    </row>
    <row r="189" spans="1:25" ht="29.25" customHeight="1" x14ac:dyDescent="0.2">
      <c r="A189" s="996"/>
      <c r="B189" s="996"/>
      <c r="C189" s="146" t="s">
        <v>648</v>
      </c>
      <c r="D189" s="11"/>
      <c r="E189" s="30"/>
      <c r="F189" s="11"/>
      <c r="G189" s="11"/>
      <c r="H189" s="13"/>
      <c r="I189" s="31"/>
      <c r="J189" s="31"/>
      <c r="K189" s="47"/>
      <c r="L189" s="47"/>
      <c r="M189" s="31"/>
      <c r="N189" s="31"/>
      <c r="O189" s="31"/>
    </row>
    <row r="190" spans="1:25" ht="30.75" customHeight="1" x14ac:dyDescent="0.2">
      <c r="A190" s="997"/>
      <c r="B190" s="997"/>
      <c r="C190" s="146" t="s">
        <v>649</v>
      </c>
      <c r="D190" s="11"/>
      <c r="E190" s="30"/>
      <c r="F190" s="11"/>
      <c r="G190" s="11"/>
      <c r="H190" s="13"/>
      <c r="I190" s="31"/>
      <c r="J190" s="31"/>
      <c r="K190" s="47"/>
      <c r="L190" s="47"/>
      <c r="M190" s="31"/>
      <c r="N190" s="31"/>
      <c r="O190" s="31"/>
    </row>
    <row r="191" spans="1:25" s="97" customFormat="1" ht="30" customHeight="1" x14ac:dyDescent="0.2">
      <c r="A191" s="958" t="s">
        <v>568</v>
      </c>
      <c r="B191" s="959"/>
      <c r="C191" s="960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</row>
    <row r="192" spans="1:25" ht="16.5" customHeight="1" x14ac:dyDescent="0.2">
      <c r="A192" s="961" t="s">
        <v>51</v>
      </c>
      <c r="B192" s="962"/>
      <c r="C192" s="963"/>
      <c r="D192" s="48"/>
      <c r="E192" s="49"/>
      <c r="F192" s="48"/>
      <c r="G192" s="48"/>
      <c r="H192" s="48"/>
      <c r="I192" s="48"/>
      <c r="J192" s="48"/>
      <c r="K192" s="48"/>
      <c r="L192" s="48"/>
      <c r="M192" s="17"/>
      <c r="N192" s="28"/>
      <c r="O192" s="28"/>
    </row>
    <row r="193" spans="1:25" ht="15" customHeight="1" x14ac:dyDescent="0.2">
      <c r="A193" s="112" t="s">
        <v>1</v>
      </c>
      <c r="B193" s="982" t="s">
        <v>16</v>
      </c>
      <c r="C193" s="98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</row>
    <row r="194" spans="1:25" ht="30" x14ac:dyDescent="0.2">
      <c r="A194" s="147" t="s">
        <v>267</v>
      </c>
      <c r="B194" s="147" t="s">
        <v>268</v>
      </c>
      <c r="C194" s="147" t="s">
        <v>269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1:25" ht="15" customHeight="1" x14ac:dyDescent="0.2">
      <c r="A195" s="112" t="s">
        <v>29</v>
      </c>
      <c r="B195" s="112" t="s">
        <v>17</v>
      </c>
      <c r="C195" s="112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</row>
    <row r="196" spans="1:25" ht="16.5" customHeight="1" x14ac:dyDescent="0.2">
      <c r="A196" s="147" t="s">
        <v>270</v>
      </c>
      <c r="B196" s="147" t="s">
        <v>271</v>
      </c>
      <c r="C196" s="147" t="s">
        <v>272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1:25" ht="16.5" customHeight="1" x14ac:dyDescent="0.2">
      <c r="A197" s="147" t="s">
        <v>602</v>
      </c>
      <c r="B197" s="147" t="s">
        <v>601</v>
      </c>
      <c r="C197" s="147" t="s">
        <v>603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</row>
    <row r="198" spans="1:25" s="97" customFormat="1" ht="16.5" customHeight="1" x14ac:dyDescent="0.2">
      <c r="A198" s="958" t="s">
        <v>569</v>
      </c>
      <c r="B198" s="959"/>
      <c r="C198" s="14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</row>
    <row r="199" spans="1:25" s="18" customFormat="1" ht="16.5" customHeight="1" x14ac:dyDescent="0.2">
      <c r="A199" s="984" t="s">
        <v>572</v>
      </c>
      <c r="B199" s="985"/>
      <c r="C199" s="986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</row>
    <row r="200" spans="1:25" s="2" customFormat="1" ht="27.75" customHeight="1" x14ac:dyDescent="0.2">
      <c r="A200" s="987" t="s">
        <v>273</v>
      </c>
      <c r="B200" s="988"/>
      <c r="C200" s="989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</row>
    <row r="201" spans="1:25" ht="30.75" customHeight="1" x14ac:dyDescent="0.2">
      <c r="A201" s="990" t="s">
        <v>7</v>
      </c>
      <c r="B201" s="991"/>
      <c r="C201" s="992"/>
      <c r="D201" s="17"/>
      <c r="E201" s="35"/>
      <c r="F201" s="17"/>
      <c r="G201" s="17"/>
      <c r="H201" s="17"/>
      <c r="I201" s="17"/>
      <c r="J201" s="17"/>
      <c r="K201" s="17"/>
      <c r="L201" s="17"/>
      <c r="M201" s="17"/>
      <c r="N201" s="28"/>
      <c r="O201" s="28"/>
    </row>
    <row r="202" spans="1:25" ht="15" customHeight="1" x14ac:dyDescent="0.2">
      <c r="A202" s="144" t="s">
        <v>20</v>
      </c>
      <c r="B202" s="948" t="s">
        <v>21</v>
      </c>
      <c r="C202" s="949"/>
      <c r="D202" s="108"/>
      <c r="E202" s="109"/>
      <c r="F202" s="108"/>
      <c r="G202" s="108"/>
      <c r="H202" s="108"/>
      <c r="I202" s="108"/>
      <c r="J202" s="108"/>
      <c r="K202" s="108"/>
      <c r="L202" s="108"/>
      <c r="M202" s="108"/>
      <c r="N202" s="111"/>
      <c r="O202" s="111"/>
    </row>
    <row r="203" spans="1:25" ht="45" x14ac:dyDescent="0.2">
      <c r="A203" s="147" t="s">
        <v>274</v>
      </c>
      <c r="B203" s="144" t="s">
        <v>275</v>
      </c>
      <c r="C203" s="144" t="s">
        <v>276</v>
      </c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</row>
    <row r="204" spans="1:25" ht="48" customHeight="1" x14ac:dyDescent="0.2">
      <c r="A204" s="147" t="s">
        <v>277</v>
      </c>
      <c r="B204" s="146" t="s">
        <v>278</v>
      </c>
      <c r="C204" s="144" t="s">
        <v>276</v>
      </c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</row>
    <row r="205" spans="1:25" ht="60" x14ac:dyDescent="0.2">
      <c r="A205" s="147" t="s">
        <v>279</v>
      </c>
      <c r="B205" s="146" t="s">
        <v>280</v>
      </c>
      <c r="C205" s="144" t="s">
        <v>276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43"/>
      <c r="O205" s="43"/>
    </row>
    <row r="206" spans="1:25" ht="34.5" customHeight="1" x14ac:dyDescent="0.2">
      <c r="A206" s="147" t="s">
        <v>281</v>
      </c>
      <c r="B206" s="146" t="s">
        <v>282</v>
      </c>
      <c r="C206" s="144" t="s">
        <v>276</v>
      </c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43"/>
      <c r="O206" s="43"/>
    </row>
    <row r="207" spans="1:25" ht="60" x14ac:dyDescent="0.2">
      <c r="A207" s="147" t="s">
        <v>283</v>
      </c>
      <c r="B207" s="144" t="s">
        <v>284</v>
      </c>
      <c r="C207" s="144" t="s">
        <v>276</v>
      </c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</row>
    <row r="208" spans="1:25" ht="45" x14ac:dyDescent="0.2">
      <c r="A208" s="147" t="s">
        <v>285</v>
      </c>
      <c r="B208" s="146" t="s">
        <v>286</v>
      </c>
      <c r="C208" s="144" t="s">
        <v>276</v>
      </c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31"/>
      <c r="O208" s="31"/>
    </row>
    <row r="209" spans="1:25" ht="90" x14ac:dyDescent="0.2">
      <c r="A209" s="147" t="s">
        <v>287</v>
      </c>
      <c r="B209" s="144" t="s">
        <v>288</v>
      </c>
      <c r="C209" s="144" t="s">
        <v>276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31"/>
      <c r="O209" s="31"/>
    </row>
    <row r="210" spans="1:25" ht="45" x14ac:dyDescent="0.2">
      <c r="A210" s="147" t="s">
        <v>289</v>
      </c>
      <c r="B210" s="146" t="s">
        <v>290</v>
      </c>
      <c r="C210" s="144" t="s">
        <v>276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31"/>
      <c r="O210" s="31"/>
    </row>
    <row r="211" spans="1:25" ht="75" x14ac:dyDescent="0.2">
      <c r="A211" s="147" t="s">
        <v>291</v>
      </c>
      <c r="B211" s="146" t="s">
        <v>292</v>
      </c>
      <c r="C211" s="144" t="s">
        <v>276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31"/>
      <c r="O211" s="31"/>
    </row>
    <row r="212" spans="1:25" ht="45" x14ac:dyDescent="0.2">
      <c r="A212" s="147" t="s">
        <v>293</v>
      </c>
      <c r="B212" s="146" t="s">
        <v>294</v>
      </c>
      <c r="C212" s="144" t="s">
        <v>276</v>
      </c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25" ht="66.75" customHeight="1" x14ac:dyDescent="0.2">
      <c r="A213" s="147" t="s">
        <v>575</v>
      </c>
      <c r="B213" s="146" t="s">
        <v>574</v>
      </c>
      <c r="C213" s="144" t="s">
        <v>576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85"/>
      <c r="O213" s="85"/>
    </row>
    <row r="214" spans="1:25" s="93" customFormat="1" ht="31.5" customHeight="1" x14ac:dyDescent="0.2">
      <c r="A214" s="975" t="s">
        <v>621</v>
      </c>
      <c r="B214" s="976"/>
      <c r="C214" s="977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.5" customHeight="1" x14ac:dyDescent="0.2">
      <c r="A215" s="147" t="s">
        <v>3</v>
      </c>
      <c r="B215" s="948" t="s">
        <v>4</v>
      </c>
      <c r="C215" s="949"/>
      <c r="D215" s="50"/>
      <c r="E215" s="51"/>
      <c r="F215" s="50"/>
      <c r="G215" s="50"/>
      <c r="H215" s="50"/>
      <c r="I215" s="50"/>
      <c r="J215" s="50"/>
      <c r="K215" s="50"/>
      <c r="L215" s="50"/>
      <c r="M215" s="50"/>
      <c r="N215" s="50"/>
      <c r="O215" s="50"/>
    </row>
    <row r="216" spans="1:25" ht="64.5" customHeight="1" x14ac:dyDescent="0.2">
      <c r="A216" s="147" t="s">
        <v>295</v>
      </c>
      <c r="B216" s="144" t="s">
        <v>296</v>
      </c>
      <c r="C216" s="144" t="s">
        <v>297</v>
      </c>
      <c r="D216" s="12"/>
      <c r="E216" s="12"/>
      <c r="F216" s="12"/>
      <c r="G216" s="12"/>
      <c r="H216" s="31"/>
      <c r="I216" s="31"/>
      <c r="J216" s="31"/>
      <c r="K216" s="31"/>
      <c r="L216" s="31"/>
      <c r="M216" s="31"/>
      <c r="N216" s="31"/>
      <c r="O216" s="31"/>
    </row>
    <row r="217" spans="1:25" ht="60.75" customHeight="1" x14ac:dyDescent="0.2">
      <c r="A217" s="147" t="s">
        <v>298</v>
      </c>
      <c r="B217" s="144" t="s">
        <v>299</v>
      </c>
      <c r="C217" s="144" t="s">
        <v>300</v>
      </c>
      <c r="D217" s="52"/>
      <c r="E217" s="31"/>
      <c r="F217" s="31"/>
      <c r="G217" s="52"/>
      <c r="H217" s="53"/>
      <c r="I217" s="53"/>
      <c r="J217" s="53"/>
      <c r="K217" s="53"/>
      <c r="L217" s="53"/>
      <c r="M217" s="53"/>
      <c r="N217" s="53"/>
      <c r="O217" s="53"/>
    </row>
    <row r="218" spans="1:25" ht="33" customHeight="1" x14ac:dyDescent="0.2">
      <c r="A218" s="54" t="s">
        <v>301</v>
      </c>
      <c r="B218" s="6" t="s">
        <v>302</v>
      </c>
      <c r="C218" s="144" t="s">
        <v>303</v>
      </c>
      <c r="D218" s="13"/>
      <c r="E218" s="13"/>
      <c r="F218" s="13"/>
      <c r="G218" s="13"/>
      <c r="H218" s="13"/>
      <c r="I218" s="13"/>
      <c r="J218" s="13"/>
      <c r="K218" s="13"/>
      <c r="L218" s="13"/>
      <c r="M218" s="30"/>
      <c r="N218" s="13"/>
      <c r="O218" s="13"/>
    </row>
    <row r="219" spans="1:25" ht="93.75" customHeight="1" x14ac:dyDescent="0.2">
      <c r="A219" s="54" t="s">
        <v>304</v>
      </c>
      <c r="B219" s="146" t="s">
        <v>305</v>
      </c>
      <c r="C219" s="144" t="s">
        <v>306</v>
      </c>
      <c r="D219" s="13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</row>
    <row r="220" spans="1:25" ht="50.25" customHeight="1" x14ac:dyDescent="0.2">
      <c r="A220" s="54" t="s">
        <v>307</v>
      </c>
      <c r="B220" s="146" t="s">
        <v>308</v>
      </c>
      <c r="C220" s="144" t="s">
        <v>309</v>
      </c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30"/>
      <c r="O220" s="13"/>
    </row>
    <row r="221" spans="1:25" ht="60.75" customHeight="1" x14ac:dyDescent="0.2">
      <c r="A221" s="54" t="s">
        <v>310</v>
      </c>
      <c r="B221" s="146" t="s">
        <v>311</v>
      </c>
      <c r="C221" s="144" t="s">
        <v>312</v>
      </c>
      <c r="D221" s="13"/>
      <c r="E221" s="13"/>
      <c r="F221" s="13"/>
      <c r="G221" s="13"/>
      <c r="H221" s="30"/>
      <c r="I221" s="30"/>
      <c r="J221" s="30"/>
      <c r="K221" s="30"/>
      <c r="L221" s="30"/>
      <c r="M221" s="30"/>
      <c r="N221" s="30"/>
      <c r="O221" s="30"/>
    </row>
    <row r="222" spans="1:25" ht="258" customHeight="1" x14ac:dyDescent="0.2">
      <c r="A222" s="54" t="s">
        <v>313</v>
      </c>
      <c r="B222" s="146" t="s">
        <v>314</v>
      </c>
      <c r="C222" s="144" t="s">
        <v>315</v>
      </c>
      <c r="D222" s="13"/>
      <c r="E222" s="13"/>
      <c r="F222" s="13"/>
      <c r="G222" s="13"/>
      <c r="H222" s="13"/>
      <c r="I222" s="13"/>
      <c r="J222" s="13"/>
      <c r="K222" s="30"/>
      <c r="L222" s="30"/>
      <c r="M222" s="30"/>
      <c r="N222" s="30"/>
      <c r="O222" s="30"/>
    </row>
    <row r="223" spans="1:25" ht="20.25" customHeight="1" x14ac:dyDescent="0.2">
      <c r="A223" s="944" t="s">
        <v>614</v>
      </c>
      <c r="B223" s="978"/>
      <c r="C223" s="945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</row>
    <row r="224" spans="1:25" ht="15" customHeight="1" x14ac:dyDescent="0.2">
      <c r="A224" s="55" t="s">
        <v>33</v>
      </c>
      <c r="B224" s="964" t="s">
        <v>34</v>
      </c>
      <c r="C224" s="965"/>
      <c r="D224" s="56"/>
      <c r="E224" s="57"/>
      <c r="F224" s="56"/>
      <c r="G224" s="56"/>
      <c r="H224" s="56"/>
      <c r="I224" s="56"/>
      <c r="J224" s="56"/>
      <c r="K224" s="56"/>
      <c r="L224" s="56"/>
      <c r="M224" s="17"/>
      <c r="N224" s="28"/>
      <c r="O224" s="28"/>
    </row>
    <row r="225" spans="1:15" ht="63.75" customHeight="1" x14ac:dyDescent="0.2">
      <c r="A225" s="54" t="s">
        <v>316</v>
      </c>
      <c r="B225" s="146" t="s">
        <v>317</v>
      </c>
      <c r="C225" s="144" t="s">
        <v>318</v>
      </c>
      <c r="D225" s="13"/>
      <c r="E225" s="13"/>
      <c r="F225" s="13"/>
      <c r="G225" s="13"/>
      <c r="H225" s="13"/>
      <c r="I225" s="13"/>
      <c r="J225" s="13"/>
      <c r="K225" s="31"/>
      <c r="L225" s="31"/>
      <c r="M225" s="31"/>
      <c r="N225" s="31"/>
      <c r="O225" s="31"/>
    </row>
    <row r="226" spans="1:15" ht="64.5" customHeight="1" x14ac:dyDescent="0.2">
      <c r="A226" s="54" t="s">
        <v>319</v>
      </c>
      <c r="B226" s="146" t="s">
        <v>49</v>
      </c>
      <c r="C226" s="144" t="s">
        <v>318</v>
      </c>
      <c r="D226" s="13"/>
      <c r="E226" s="13"/>
      <c r="F226" s="13"/>
      <c r="G226" s="13"/>
      <c r="H226" s="13"/>
      <c r="I226" s="13"/>
      <c r="J226" s="13"/>
      <c r="K226" s="31"/>
      <c r="L226" s="31"/>
      <c r="M226" s="31"/>
      <c r="N226" s="31"/>
      <c r="O226" s="31"/>
    </row>
    <row r="227" spans="1:15" ht="64.5" customHeight="1" x14ac:dyDescent="0.2">
      <c r="A227" s="54" t="s">
        <v>320</v>
      </c>
      <c r="B227" s="146" t="s">
        <v>50</v>
      </c>
      <c r="C227" s="144" t="s">
        <v>318</v>
      </c>
      <c r="D227" s="13"/>
      <c r="E227" s="13"/>
      <c r="F227" s="13"/>
      <c r="G227" s="13"/>
      <c r="H227" s="13"/>
      <c r="I227" s="13"/>
      <c r="J227" s="13"/>
      <c r="K227" s="31"/>
      <c r="L227" s="31"/>
      <c r="M227" s="31"/>
      <c r="N227" s="31"/>
      <c r="O227" s="31"/>
    </row>
    <row r="228" spans="1:15" ht="75" x14ac:dyDescent="0.2">
      <c r="A228" s="54" t="s">
        <v>321</v>
      </c>
      <c r="B228" s="146" t="s">
        <v>322</v>
      </c>
      <c r="C228" s="144" t="s">
        <v>323</v>
      </c>
      <c r="D228" s="13"/>
      <c r="E228" s="13"/>
      <c r="F228" s="13"/>
      <c r="G228" s="13"/>
      <c r="H228" s="31"/>
      <c r="I228" s="31"/>
      <c r="J228" s="31"/>
      <c r="K228" s="31"/>
      <c r="L228" s="31"/>
      <c r="M228" s="31"/>
      <c r="N228" s="31"/>
      <c r="O228" s="31"/>
    </row>
    <row r="229" spans="1:15" ht="75" x14ac:dyDescent="0.2">
      <c r="A229" s="54" t="s">
        <v>324</v>
      </c>
      <c r="B229" s="146" t="s">
        <v>325</v>
      </c>
      <c r="C229" s="144" t="s">
        <v>323</v>
      </c>
      <c r="D229" s="13"/>
      <c r="E229" s="13"/>
      <c r="F229" s="13"/>
      <c r="G229" s="13"/>
      <c r="H229" s="31"/>
      <c r="I229" s="31"/>
      <c r="J229" s="31"/>
      <c r="K229" s="31"/>
      <c r="L229" s="31"/>
      <c r="M229" s="31"/>
      <c r="N229" s="31"/>
      <c r="O229" s="31"/>
    </row>
    <row r="230" spans="1:15" ht="15" customHeight="1" x14ac:dyDescent="0.2">
      <c r="A230" s="979" t="s">
        <v>624</v>
      </c>
      <c r="B230" s="980"/>
      <c r="C230" s="98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</row>
    <row r="231" spans="1:15" ht="18.75" customHeight="1" x14ac:dyDescent="0.2">
      <c r="A231" s="54" t="s">
        <v>22</v>
      </c>
      <c r="B231" s="964" t="s">
        <v>23</v>
      </c>
      <c r="C231" s="965"/>
      <c r="D231" s="17"/>
      <c r="E231" s="35"/>
      <c r="F231" s="17"/>
      <c r="G231" s="17"/>
      <c r="H231" s="17"/>
      <c r="I231" s="17"/>
      <c r="J231" s="17"/>
      <c r="K231" s="17"/>
      <c r="L231" s="17"/>
      <c r="M231" s="17"/>
      <c r="N231" s="28"/>
      <c r="O231" s="28"/>
    </row>
    <row r="232" spans="1:15" ht="60" x14ac:dyDescent="0.2">
      <c r="A232" s="54" t="s">
        <v>326</v>
      </c>
      <c r="B232" s="146" t="s">
        <v>327</v>
      </c>
      <c r="C232" s="144" t="s">
        <v>276</v>
      </c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ht="45" customHeight="1" x14ac:dyDescent="0.2">
      <c r="A233" s="54" t="s">
        <v>328</v>
      </c>
      <c r="B233" s="146" t="s">
        <v>329</v>
      </c>
      <c r="C233" s="144" t="s">
        <v>330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48" customHeight="1" x14ac:dyDescent="0.2">
      <c r="A234" s="54" t="s">
        <v>331</v>
      </c>
      <c r="B234" s="146" t="s">
        <v>332</v>
      </c>
      <c r="C234" s="144" t="s">
        <v>330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ht="46.5" customHeight="1" x14ac:dyDescent="0.2">
      <c r="A235" s="54" t="s">
        <v>333</v>
      </c>
      <c r="B235" s="146" t="s">
        <v>334</v>
      </c>
      <c r="C235" s="144" t="s">
        <v>330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ht="45" customHeight="1" x14ac:dyDescent="0.2">
      <c r="A236" s="54" t="s">
        <v>335</v>
      </c>
      <c r="B236" s="146" t="s">
        <v>336</v>
      </c>
      <c r="C236" s="144" t="s">
        <v>330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ht="29.25" customHeight="1" x14ac:dyDescent="0.2">
      <c r="A237" s="54" t="s">
        <v>337</v>
      </c>
      <c r="B237" s="146" t="s">
        <v>338</v>
      </c>
      <c r="C237" s="144" t="s">
        <v>339</v>
      </c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ht="45" x14ac:dyDescent="0.2">
      <c r="A238" s="58" t="s">
        <v>340</v>
      </c>
      <c r="B238" s="146" t="s">
        <v>341</v>
      </c>
      <c r="C238" s="144" t="s">
        <v>342</v>
      </c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ht="15" customHeight="1" x14ac:dyDescent="0.2">
      <c r="A239" s="966" t="s">
        <v>625</v>
      </c>
      <c r="B239" s="967"/>
      <c r="C239" s="968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</row>
    <row r="240" spans="1:15" ht="15.75" customHeight="1" x14ac:dyDescent="0.2">
      <c r="A240" s="159" t="s">
        <v>24</v>
      </c>
      <c r="B240" s="964" t="s">
        <v>25</v>
      </c>
      <c r="C240" s="965"/>
      <c r="D240" s="29"/>
      <c r="E240" s="46"/>
      <c r="F240" s="29"/>
      <c r="G240" s="29"/>
      <c r="H240" s="29"/>
      <c r="I240" s="29"/>
      <c r="J240" s="29"/>
      <c r="K240" s="29"/>
      <c r="L240" s="29"/>
      <c r="M240" s="17"/>
      <c r="N240" s="28"/>
      <c r="O240" s="28"/>
    </row>
    <row r="241" spans="1:15" ht="30" x14ac:dyDescent="0.2">
      <c r="A241" s="152" t="s">
        <v>343</v>
      </c>
      <c r="B241" s="144" t="s">
        <v>344</v>
      </c>
      <c r="C241" s="144" t="s">
        <v>345</v>
      </c>
      <c r="D241" s="13"/>
      <c r="E241" s="13"/>
      <c r="F241" s="13"/>
      <c r="G241" s="13"/>
      <c r="H241" s="13"/>
      <c r="I241" s="13"/>
      <c r="J241" s="13"/>
      <c r="K241" s="17"/>
      <c r="L241" s="17"/>
      <c r="M241" s="17"/>
      <c r="N241" s="28"/>
      <c r="O241" s="28"/>
    </row>
    <row r="242" spans="1:15" ht="30" x14ac:dyDescent="0.2">
      <c r="A242" s="152" t="s">
        <v>346</v>
      </c>
      <c r="B242" s="144" t="s">
        <v>347</v>
      </c>
      <c r="C242" s="72" t="s">
        <v>348</v>
      </c>
      <c r="D242" s="13"/>
      <c r="E242" s="13"/>
      <c r="F242" s="13"/>
      <c r="G242" s="13"/>
      <c r="H242" s="13"/>
      <c r="I242" s="13"/>
      <c r="J242" s="13"/>
      <c r="K242" s="13"/>
      <c r="L242" s="17"/>
      <c r="M242" s="17"/>
      <c r="N242" s="17"/>
      <c r="O242" s="17"/>
    </row>
    <row r="243" spans="1:15" ht="60" x14ac:dyDescent="0.2">
      <c r="A243" s="152" t="s">
        <v>349</v>
      </c>
      <c r="B243" s="144" t="s">
        <v>350</v>
      </c>
      <c r="C243" s="146" t="s">
        <v>345</v>
      </c>
      <c r="D243" s="38"/>
      <c r="E243" s="38"/>
      <c r="F243" s="38"/>
      <c r="G243" s="38"/>
      <c r="H243" s="38"/>
      <c r="I243" s="38"/>
      <c r="J243" s="38"/>
      <c r="K243" s="17"/>
      <c r="L243" s="17"/>
      <c r="M243" s="17"/>
      <c r="N243" s="17"/>
      <c r="O243" s="17"/>
    </row>
    <row r="244" spans="1:15" ht="45" x14ac:dyDescent="0.2">
      <c r="A244" s="152" t="s">
        <v>351</v>
      </c>
      <c r="B244" s="144" t="s">
        <v>352</v>
      </c>
      <c r="C244" s="146" t="s">
        <v>353</v>
      </c>
      <c r="D244" s="13"/>
      <c r="E244" s="13"/>
      <c r="F244" s="13"/>
      <c r="G244" s="13"/>
      <c r="H244" s="13"/>
      <c r="I244" s="13"/>
      <c r="J244" s="13"/>
      <c r="K244" s="17"/>
      <c r="L244" s="17"/>
      <c r="M244" s="17"/>
      <c r="N244" s="28"/>
      <c r="O244" s="28"/>
    </row>
    <row r="245" spans="1:15" ht="105" x14ac:dyDescent="0.2">
      <c r="A245" s="59" t="s">
        <v>354</v>
      </c>
      <c r="B245" s="146" t="s">
        <v>355</v>
      </c>
      <c r="C245" s="146" t="s">
        <v>276</v>
      </c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ht="15" x14ac:dyDescent="0.2">
      <c r="A246" s="969" t="s">
        <v>616</v>
      </c>
      <c r="B246" s="970"/>
      <c r="C246" s="971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</row>
    <row r="247" spans="1:15" ht="15" x14ac:dyDescent="0.2">
      <c r="A247" s="60" t="s">
        <v>45</v>
      </c>
      <c r="B247" s="146" t="s">
        <v>46</v>
      </c>
      <c r="C247" s="146"/>
      <c r="D247" s="61"/>
      <c r="E247" s="62"/>
      <c r="F247" s="61"/>
      <c r="G247" s="61"/>
      <c r="H247" s="61"/>
      <c r="I247" s="61"/>
      <c r="J247" s="61"/>
      <c r="K247" s="61"/>
      <c r="L247" s="61"/>
      <c r="M247" s="17"/>
      <c r="N247" s="28"/>
      <c r="O247" s="28"/>
    </row>
    <row r="248" spans="1:15" ht="75" x14ac:dyDescent="0.2">
      <c r="A248" s="63" t="s">
        <v>388</v>
      </c>
      <c r="B248" s="64" t="s">
        <v>389</v>
      </c>
      <c r="C248" s="64" t="s">
        <v>348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1:15" ht="45" x14ac:dyDescent="0.2">
      <c r="A249" s="60" t="s">
        <v>356</v>
      </c>
      <c r="B249" s="146" t="s">
        <v>357</v>
      </c>
      <c r="C249" s="146" t="s">
        <v>358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1:15" ht="45" x14ac:dyDescent="0.2">
      <c r="A250" s="60" t="s">
        <v>359</v>
      </c>
      <c r="B250" s="146" t="s">
        <v>360</v>
      </c>
      <c r="C250" s="146" t="s">
        <v>361</v>
      </c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ht="15" x14ac:dyDescent="0.2">
      <c r="A251" s="972" t="s">
        <v>626</v>
      </c>
      <c r="B251" s="973"/>
      <c r="C251" s="974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</row>
    <row r="252" spans="1:15" ht="24" customHeight="1" x14ac:dyDescent="0.2">
      <c r="A252" s="147" t="s">
        <v>59</v>
      </c>
      <c r="B252" s="948" t="s">
        <v>60</v>
      </c>
      <c r="C252" s="949"/>
      <c r="D252" s="50"/>
      <c r="E252" s="51"/>
      <c r="F252" s="50"/>
      <c r="G252" s="50"/>
      <c r="H252" s="50"/>
      <c r="I252" s="50"/>
      <c r="J252" s="50"/>
      <c r="K252" s="50"/>
      <c r="L252" s="50"/>
      <c r="M252" s="17"/>
      <c r="N252" s="28"/>
      <c r="O252" s="28"/>
    </row>
    <row r="253" spans="1:15" ht="48.75" customHeight="1" x14ac:dyDescent="0.2">
      <c r="A253" s="147" t="s">
        <v>547</v>
      </c>
      <c r="B253" s="144" t="s">
        <v>545</v>
      </c>
      <c r="C253" s="144" t="s">
        <v>549</v>
      </c>
      <c r="D253" s="50"/>
      <c r="E253" s="51"/>
      <c r="F253" s="51"/>
      <c r="G253" s="50"/>
      <c r="H253" s="50"/>
      <c r="I253" s="50"/>
      <c r="J253" s="50"/>
      <c r="K253" s="50"/>
      <c r="L253" s="50"/>
      <c r="M253" s="17"/>
      <c r="N253" s="28"/>
      <c r="O253" s="28"/>
    </row>
    <row r="254" spans="1:15" ht="44.25" customHeight="1" x14ac:dyDescent="0.2">
      <c r="A254" s="147" t="s">
        <v>548</v>
      </c>
      <c r="B254" s="144" t="s">
        <v>546</v>
      </c>
      <c r="C254" s="144" t="s">
        <v>550</v>
      </c>
      <c r="D254" s="50"/>
      <c r="E254" s="50"/>
      <c r="F254" s="50"/>
      <c r="G254" s="50"/>
      <c r="H254" s="50"/>
      <c r="I254" s="50"/>
      <c r="J254" s="50"/>
      <c r="K254" s="50"/>
      <c r="L254" s="50"/>
      <c r="M254" s="17"/>
      <c r="N254" s="28"/>
      <c r="O254" s="28"/>
    </row>
    <row r="255" spans="1:15" ht="44.25" customHeight="1" x14ac:dyDescent="0.2">
      <c r="A255" s="147" t="s">
        <v>362</v>
      </c>
      <c r="B255" s="144" t="s">
        <v>363</v>
      </c>
      <c r="C255" s="144" t="s">
        <v>364</v>
      </c>
      <c r="D255" s="9"/>
      <c r="E255" s="13"/>
      <c r="F255" s="9"/>
      <c r="G255" s="50"/>
      <c r="H255" s="32"/>
      <c r="I255" s="32"/>
      <c r="J255" s="32"/>
      <c r="K255" s="50"/>
      <c r="L255" s="32"/>
      <c r="M255" s="32"/>
      <c r="N255" s="50"/>
      <c r="O255" s="32"/>
    </row>
    <row r="256" spans="1:15" ht="45" x14ac:dyDescent="0.2">
      <c r="A256" s="152" t="s">
        <v>365</v>
      </c>
      <c r="B256" s="5" t="s">
        <v>366</v>
      </c>
      <c r="C256" s="5" t="s">
        <v>367</v>
      </c>
      <c r="D256" s="11"/>
      <c r="E256" s="11"/>
      <c r="F256" s="11"/>
      <c r="G256" s="11"/>
      <c r="H256" s="11"/>
      <c r="I256" s="11"/>
      <c r="J256" s="11"/>
      <c r="K256" s="10"/>
      <c r="L256" s="10"/>
      <c r="M256" s="9"/>
      <c r="N256" s="9"/>
      <c r="O256" s="9"/>
    </row>
    <row r="257" spans="1:25" ht="15" customHeight="1" x14ac:dyDescent="0.2">
      <c r="A257" s="953" t="s">
        <v>627</v>
      </c>
      <c r="B257" s="954"/>
      <c r="C257" s="955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</row>
    <row r="258" spans="1:25" ht="17.25" customHeight="1" x14ac:dyDescent="0.2">
      <c r="A258" s="152" t="s">
        <v>43</v>
      </c>
      <c r="B258" s="956" t="s">
        <v>42</v>
      </c>
      <c r="C258" s="957"/>
      <c r="D258" s="65"/>
      <c r="E258" s="66"/>
      <c r="F258" s="65"/>
      <c r="G258" s="65"/>
      <c r="H258" s="65"/>
      <c r="I258" s="65"/>
      <c r="J258" s="65"/>
      <c r="K258" s="10"/>
      <c r="L258" s="10"/>
      <c r="M258" s="9"/>
      <c r="N258" s="67"/>
      <c r="O258" s="67"/>
    </row>
    <row r="259" spans="1:25" ht="15" x14ac:dyDescent="0.2">
      <c r="A259" s="152" t="s">
        <v>552</v>
      </c>
      <c r="B259" s="5" t="s">
        <v>551</v>
      </c>
      <c r="C259" s="5" t="s">
        <v>348</v>
      </c>
      <c r="D259" s="65"/>
      <c r="E259" s="66"/>
      <c r="F259" s="65"/>
      <c r="G259" s="65"/>
      <c r="H259" s="65"/>
      <c r="I259" s="65"/>
      <c r="J259" s="65"/>
      <c r="K259" s="10"/>
      <c r="L259" s="10"/>
      <c r="M259" s="9"/>
      <c r="N259" s="67"/>
      <c r="O259" s="67"/>
    </row>
    <row r="260" spans="1:25" ht="15" customHeight="1" x14ac:dyDescent="0.2">
      <c r="A260" s="112" t="s">
        <v>61</v>
      </c>
      <c r="B260" s="925" t="s">
        <v>62</v>
      </c>
      <c r="C260" s="926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</row>
    <row r="261" spans="1:25" ht="60" x14ac:dyDescent="0.2">
      <c r="A261" s="126" t="s">
        <v>596</v>
      </c>
      <c r="B261" s="123" t="s">
        <v>597</v>
      </c>
      <c r="C261" s="123" t="s">
        <v>368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25" s="101" customFormat="1" ht="33" customHeight="1" x14ac:dyDescent="0.2">
      <c r="A262" s="958" t="s">
        <v>567</v>
      </c>
      <c r="B262" s="959"/>
      <c r="C262" s="960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s="3" customFormat="1" ht="21.75" customHeight="1" x14ac:dyDescent="0.2">
      <c r="A263" s="961" t="s">
        <v>35</v>
      </c>
      <c r="B263" s="962"/>
      <c r="C263" s="963"/>
      <c r="D263" s="68"/>
      <c r="E263" s="69"/>
      <c r="F263" s="68"/>
      <c r="G263" s="68"/>
      <c r="H263" s="68"/>
      <c r="I263" s="68"/>
      <c r="J263" s="68"/>
      <c r="K263" s="68"/>
      <c r="L263" s="68"/>
      <c r="M263" s="70"/>
      <c r="N263" s="68"/>
      <c r="O263" s="68"/>
    </row>
    <row r="264" spans="1:25" s="3" customFormat="1" ht="14.25" customHeight="1" x14ac:dyDescent="0.2">
      <c r="A264" s="146" t="s">
        <v>36</v>
      </c>
      <c r="B264" s="964" t="s">
        <v>37</v>
      </c>
      <c r="C264" s="965"/>
      <c r="D264" s="70"/>
      <c r="E264" s="71"/>
      <c r="F264" s="70"/>
      <c r="G264" s="70"/>
      <c r="H264" s="70"/>
      <c r="I264" s="70"/>
      <c r="J264" s="70"/>
      <c r="K264" s="70"/>
      <c r="L264" s="70"/>
      <c r="M264" s="70"/>
      <c r="N264" s="68"/>
      <c r="O264" s="68"/>
    </row>
    <row r="265" spans="1:25" s="3" customFormat="1" ht="14.25" customHeight="1" x14ac:dyDescent="0.2">
      <c r="A265" s="146" t="s">
        <v>410</v>
      </c>
      <c r="B265" s="146" t="s">
        <v>411</v>
      </c>
      <c r="C265" s="146" t="s">
        <v>412</v>
      </c>
      <c r="D265" s="29"/>
      <c r="E265" s="46"/>
      <c r="F265" s="46"/>
      <c r="G265" s="46"/>
      <c r="H265" s="46"/>
      <c r="I265" s="29"/>
      <c r="J265" s="29"/>
      <c r="K265" s="29"/>
      <c r="L265" s="29"/>
      <c r="M265" s="29"/>
      <c r="N265" s="29"/>
      <c r="O265" s="28"/>
    </row>
    <row r="266" spans="1:25" s="3" customFormat="1" ht="18" customHeight="1" x14ac:dyDescent="0.2">
      <c r="A266" s="146" t="s">
        <v>413</v>
      </c>
      <c r="B266" s="146" t="s">
        <v>414</v>
      </c>
      <c r="C266" s="146" t="s">
        <v>415</v>
      </c>
      <c r="D266" s="28"/>
      <c r="E266" s="46"/>
      <c r="F266" s="46"/>
      <c r="G266" s="29"/>
      <c r="H266" s="29"/>
      <c r="I266" s="29"/>
      <c r="J266" s="29"/>
      <c r="K266" s="29"/>
      <c r="L266" s="17"/>
      <c r="M266" s="17"/>
      <c r="N266" s="17"/>
      <c r="O266" s="17"/>
    </row>
    <row r="267" spans="1:25" s="3" customFormat="1" ht="33.75" customHeight="1" x14ac:dyDescent="0.2">
      <c r="A267" s="146" t="s">
        <v>416</v>
      </c>
      <c r="B267" s="146" t="s">
        <v>417</v>
      </c>
      <c r="C267" s="146" t="s">
        <v>418</v>
      </c>
      <c r="D267" s="29"/>
      <c r="E267" s="46"/>
      <c r="F267" s="46"/>
      <c r="G267" s="29"/>
      <c r="H267" s="29"/>
      <c r="I267" s="28"/>
      <c r="J267" s="46"/>
      <c r="K267" s="46"/>
      <c r="L267" s="29"/>
      <c r="M267" s="17"/>
      <c r="N267" s="17"/>
      <c r="O267" s="17"/>
    </row>
    <row r="268" spans="1:25" s="3" customFormat="1" ht="30" customHeight="1" x14ac:dyDescent="0.2">
      <c r="A268" s="146" t="s">
        <v>419</v>
      </c>
      <c r="B268" s="146" t="s">
        <v>420</v>
      </c>
      <c r="C268" s="146" t="s">
        <v>421</v>
      </c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</row>
    <row r="269" spans="1:25" s="3" customFormat="1" ht="16.5" customHeight="1" x14ac:dyDescent="0.2">
      <c r="A269" s="144" t="s">
        <v>422</v>
      </c>
      <c r="B269" s="948" t="s">
        <v>423</v>
      </c>
      <c r="C269" s="949"/>
      <c r="D269" s="70"/>
      <c r="E269" s="71"/>
      <c r="F269" s="70"/>
      <c r="G269" s="70"/>
      <c r="H269" s="70"/>
      <c r="I269" s="70"/>
      <c r="J269" s="70"/>
      <c r="K269" s="70"/>
      <c r="L269" s="70"/>
      <c r="M269" s="70"/>
      <c r="N269" s="70"/>
      <c r="O269" s="70"/>
    </row>
    <row r="270" spans="1:25" s="3" customFormat="1" ht="30" customHeight="1" x14ac:dyDescent="0.2">
      <c r="A270" s="144" t="s">
        <v>424</v>
      </c>
      <c r="B270" s="144" t="s">
        <v>425</v>
      </c>
      <c r="C270" s="144" t="s">
        <v>426</v>
      </c>
      <c r="D270" s="17"/>
      <c r="E270" s="35"/>
      <c r="F270" s="17"/>
      <c r="G270" s="17"/>
      <c r="H270" s="17"/>
      <c r="I270" s="17"/>
      <c r="J270" s="17"/>
      <c r="K270" s="17"/>
      <c r="L270" s="17"/>
      <c r="M270" s="17"/>
      <c r="N270" s="28"/>
      <c r="O270" s="28"/>
    </row>
    <row r="271" spans="1:25" s="3" customFormat="1" ht="48.75" customHeight="1" x14ac:dyDescent="0.2">
      <c r="A271" s="144" t="s">
        <v>427</v>
      </c>
      <c r="B271" s="144" t="s">
        <v>428</v>
      </c>
      <c r="C271" s="144" t="s">
        <v>429</v>
      </c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28"/>
      <c r="O271" s="28"/>
    </row>
    <row r="272" spans="1:25" s="101" customFormat="1" ht="18.75" customHeight="1" x14ac:dyDescent="0.2">
      <c r="A272" s="927" t="s">
        <v>573</v>
      </c>
      <c r="B272" s="928"/>
      <c r="C272" s="929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15" ht="30.75" customHeight="1" x14ac:dyDescent="0.2">
      <c r="A273" s="940" t="s">
        <v>28</v>
      </c>
      <c r="B273" s="941"/>
      <c r="C273" s="942"/>
      <c r="D273" s="17"/>
      <c r="E273" s="35"/>
      <c r="F273" s="17"/>
      <c r="G273" s="17"/>
      <c r="H273" s="17"/>
      <c r="I273" s="17"/>
      <c r="J273" s="17"/>
      <c r="K273" s="17"/>
      <c r="L273" s="17"/>
      <c r="M273" s="17"/>
      <c r="N273" s="28"/>
      <c r="O273" s="28"/>
    </row>
    <row r="274" spans="1:15" ht="15" customHeight="1" x14ac:dyDescent="0.2">
      <c r="A274" s="141" t="s">
        <v>12</v>
      </c>
      <c r="B274" s="925" t="s">
        <v>13</v>
      </c>
      <c r="C274" s="926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</row>
    <row r="275" spans="1:15" ht="29.25" customHeight="1" x14ac:dyDescent="0.2">
      <c r="A275" s="5" t="s">
        <v>650</v>
      </c>
      <c r="B275" s="5" t="s">
        <v>651</v>
      </c>
      <c r="C275" s="5" t="s">
        <v>652</v>
      </c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1:15" ht="60" customHeight="1" x14ac:dyDescent="0.2">
      <c r="A276" s="144" t="s">
        <v>521</v>
      </c>
      <c r="B276" s="144" t="s">
        <v>55</v>
      </c>
      <c r="C276" s="144" t="s">
        <v>522</v>
      </c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</row>
    <row r="277" spans="1:15" ht="60" customHeight="1" x14ac:dyDescent="0.2">
      <c r="A277" s="144" t="s">
        <v>653</v>
      </c>
      <c r="B277" s="144" t="s">
        <v>654</v>
      </c>
      <c r="C277" s="144" t="s">
        <v>655</v>
      </c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</row>
    <row r="278" spans="1:15" s="3" customFormat="1" ht="45" x14ac:dyDescent="0.2">
      <c r="A278" s="144" t="s">
        <v>523</v>
      </c>
      <c r="B278" s="144" t="s">
        <v>524</v>
      </c>
      <c r="C278" s="144" t="s">
        <v>525</v>
      </c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</row>
    <row r="279" spans="1:15" s="3" customFormat="1" ht="15" x14ac:dyDescent="0.2">
      <c r="A279" s="144" t="s">
        <v>656</v>
      </c>
      <c r="B279" s="144" t="s">
        <v>657</v>
      </c>
      <c r="C279" s="144" t="s">
        <v>658</v>
      </c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</row>
    <row r="280" spans="1:15" s="3" customFormat="1" ht="45" x14ac:dyDescent="0.2">
      <c r="A280" s="144" t="s">
        <v>659</v>
      </c>
      <c r="B280" s="144" t="s">
        <v>660</v>
      </c>
      <c r="C280" s="144" t="s">
        <v>655</v>
      </c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</row>
    <row r="281" spans="1:15" ht="15" customHeight="1" x14ac:dyDescent="0.2">
      <c r="A281" s="141" t="s">
        <v>14</v>
      </c>
      <c r="B281" s="925" t="s">
        <v>15</v>
      </c>
      <c r="C281" s="926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</row>
    <row r="282" spans="1:15" s="3" customFormat="1" ht="45" x14ac:dyDescent="0.2">
      <c r="A282" s="564" t="s">
        <v>661</v>
      </c>
      <c r="B282" s="564" t="s">
        <v>663</v>
      </c>
      <c r="C282" s="564" t="s">
        <v>665</v>
      </c>
      <c r="D282" s="563">
        <v>17</v>
      </c>
      <c r="E282" s="563">
        <v>19</v>
      </c>
      <c r="F282" s="563">
        <v>21</v>
      </c>
      <c r="G282" s="563">
        <v>23</v>
      </c>
      <c r="H282" s="563">
        <v>25</v>
      </c>
      <c r="I282" s="563">
        <v>27</v>
      </c>
      <c r="J282" s="563">
        <v>29</v>
      </c>
      <c r="K282" s="563">
        <v>30</v>
      </c>
      <c r="L282" s="563">
        <v>32</v>
      </c>
      <c r="M282" s="563">
        <v>34</v>
      </c>
      <c r="N282" s="563">
        <v>37</v>
      </c>
      <c r="O282" s="563">
        <v>39</v>
      </c>
    </row>
    <row r="283" spans="1:15" s="3" customFormat="1" ht="30" x14ac:dyDescent="0.2">
      <c r="A283" s="144" t="s">
        <v>662</v>
      </c>
      <c r="B283" s="144" t="s">
        <v>664</v>
      </c>
      <c r="C283" s="144" t="s">
        <v>666</v>
      </c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</row>
    <row r="284" spans="1:15" s="3" customFormat="1" ht="15" customHeight="1" x14ac:dyDescent="0.2">
      <c r="A284" s="950" t="s">
        <v>568</v>
      </c>
      <c r="B284" s="951"/>
      <c r="C284" s="952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</row>
    <row r="285" spans="1:15" s="3" customFormat="1" ht="15" x14ac:dyDescent="0.2">
      <c r="A285" s="943" t="s">
        <v>51</v>
      </c>
      <c r="B285" s="943"/>
      <c r="C285" s="144"/>
      <c r="D285" s="17"/>
      <c r="E285" s="35"/>
      <c r="F285" s="17"/>
      <c r="G285" s="17"/>
      <c r="H285" s="17"/>
      <c r="I285" s="17"/>
      <c r="J285" s="17"/>
      <c r="K285" s="17"/>
      <c r="L285" s="17"/>
      <c r="M285" s="17"/>
      <c r="N285" s="28"/>
      <c r="O285" s="28"/>
    </row>
    <row r="286" spans="1:15" s="3" customFormat="1" ht="15" customHeight="1" x14ac:dyDescent="0.2">
      <c r="A286" s="120" t="s">
        <v>1</v>
      </c>
      <c r="B286" s="944" t="s">
        <v>16</v>
      </c>
      <c r="C286" s="945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</row>
    <row r="287" spans="1:15" s="3" customFormat="1" ht="44.25" customHeight="1" x14ac:dyDescent="0.2">
      <c r="A287" s="144" t="s">
        <v>369</v>
      </c>
      <c r="B287" s="144" t="s">
        <v>370</v>
      </c>
      <c r="C287" s="144" t="s">
        <v>371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1:15" s="3" customFormat="1" ht="46.5" customHeight="1" x14ac:dyDescent="0.2">
      <c r="A288" s="144" t="s">
        <v>604</v>
      </c>
      <c r="B288" s="144" t="s">
        <v>605</v>
      </c>
      <c r="C288" s="144" t="s">
        <v>606</v>
      </c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</row>
    <row r="289" spans="1:15" s="3" customFormat="1" ht="19.5" customHeight="1" x14ac:dyDescent="0.2">
      <c r="A289" s="144" t="s">
        <v>599</v>
      </c>
      <c r="B289" s="144" t="s">
        <v>598</v>
      </c>
      <c r="C289" s="144" t="s">
        <v>600</v>
      </c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</row>
    <row r="290" spans="1:15" s="3" customFormat="1" ht="15" customHeight="1" x14ac:dyDescent="0.2">
      <c r="A290" s="141" t="s">
        <v>63</v>
      </c>
      <c r="B290" s="925" t="s">
        <v>64</v>
      </c>
      <c r="C290" s="926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3" customFormat="1" ht="30" x14ac:dyDescent="0.2">
      <c r="A291" s="123" t="s">
        <v>526</v>
      </c>
      <c r="B291" s="123" t="s">
        <v>65</v>
      </c>
      <c r="C291" s="123" t="s">
        <v>527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</row>
    <row r="292" spans="1:15" s="3" customFormat="1" ht="15" x14ac:dyDescent="0.2">
      <c r="A292" s="141" t="s">
        <v>29</v>
      </c>
      <c r="B292" s="141" t="s">
        <v>17</v>
      </c>
      <c r="C292" s="141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</row>
    <row r="293" spans="1:15" s="3" customFormat="1" ht="45" x14ac:dyDescent="0.2">
      <c r="A293" s="144" t="s">
        <v>607</v>
      </c>
      <c r="B293" s="144" t="s">
        <v>608</v>
      </c>
      <c r="C293" s="144" t="s">
        <v>609</v>
      </c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1:15" s="3" customFormat="1" ht="15" x14ac:dyDescent="0.2">
      <c r="A294" s="144" t="s">
        <v>517</v>
      </c>
      <c r="B294" s="144" t="s">
        <v>18</v>
      </c>
      <c r="C294" s="144" t="s">
        <v>518</v>
      </c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1:15" s="3" customFormat="1" ht="30" x14ac:dyDescent="0.2">
      <c r="A295" s="144" t="s">
        <v>519</v>
      </c>
      <c r="B295" s="144" t="s">
        <v>19</v>
      </c>
      <c r="C295" s="144" t="s">
        <v>520</v>
      </c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1:15" s="3" customFormat="1" ht="34.5" customHeight="1" x14ac:dyDescent="0.2">
      <c r="A296" s="144" t="s">
        <v>611</v>
      </c>
      <c r="B296" s="144" t="s">
        <v>610</v>
      </c>
      <c r="C296" s="144" t="s">
        <v>612</v>
      </c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1:15" s="16" customFormat="1" ht="15" x14ac:dyDescent="0.2">
      <c r="A297" s="946" t="s">
        <v>569</v>
      </c>
      <c r="B297" s="946"/>
      <c r="C297" s="94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</row>
    <row r="298" spans="1:15" s="3" customFormat="1" ht="15" customHeight="1" x14ac:dyDescent="0.2">
      <c r="A298" s="940" t="s">
        <v>5</v>
      </c>
      <c r="B298" s="941"/>
      <c r="C298" s="942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</row>
    <row r="299" spans="1:15" s="3" customFormat="1" ht="15" customHeight="1" x14ac:dyDescent="0.2">
      <c r="A299" s="141" t="s">
        <v>6</v>
      </c>
      <c r="B299" s="925" t="s">
        <v>5</v>
      </c>
      <c r="C299" s="926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</row>
    <row r="300" spans="1:15" s="3" customFormat="1" ht="30" x14ac:dyDescent="0.2">
      <c r="A300" s="144" t="s">
        <v>430</v>
      </c>
      <c r="B300" s="144" t="s">
        <v>431</v>
      </c>
      <c r="C300" s="144" t="s">
        <v>432</v>
      </c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</row>
    <row r="301" spans="1:15" s="3" customFormat="1" ht="30" x14ac:dyDescent="0.2">
      <c r="A301" s="144" t="s">
        <v>433</v>
      </c>
      <c r="B301" s="144" t="s">
        <v>434</v>
      </c>
      <c r="C301" s="146" t="s">
        <v>435</v>
      </c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</row>
    <row r="302" spans="1:15" s="3" customFormat="1" ht="45" x14ac:dyDescent="0.2">
      <c r="A302" s="146" t="s">
        <v>436</v>
      </c>
      <c r="B302" s="146" t="s">
        <v>437</v>
      </c>
      <c r="C302" s="146" t="s">
        <v>438</v>
      </c>
      <c r="D302" s="29"/>
      <c r="E302" s="29"/>
      <c r="F302" s="29"/>
      <c r="G302" s="29"/>
      <c r="H302" s="17"/>
      <c r="I302" s="17"/>
      <c r="J302" s="17"/>
      <c r="K302" s="17"/>
      <c r="L302" s="17"/>
      <c r="M302" s="17"/>
      <c r="N302" s="17"/>
      <c r="O302" s="17"/>
    </row>
    <row r="303" spans="1:15" s="3" customFormat="1" ht="195.75" customHeight="1" x14ac:dyDescent="0.2">
      <c r="A303" s="146" t="s">
        <v>439</v>
      </c>
      <c r="B303" s="146" t="s">
        <v>440</v>
      </c>
      <c r="C303" s="146" t="s">
        <v>441</v>
      </c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s="3" customFormat="1" ht="96" customHeight="1" x14ac:dyDescent="0.2">
      <c r="A304" s="144" t="s">
        <v>442</v>
      </c>
      <c r="B304" s="144" t="s">
        <v>443</v>
      </c>
      <c r="C304" s="144" t="s">
        <v>444</v>
      </c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</row>
    <row r="305" spans="1:15" s="3" customFormat="1" ht="66" customHeight="1" x14ac:dyDescent="0.2">
      <c r="A305" s="144" t="s">
        <v>445</v>
      </c>
      <c r="B305" s="144" t="s">
        <v>446</v>
      </c>
      <c r="C305" s="144" t="s">
        <v>447</v>
      </c>
      <c r="D305" s="29"/>
      <c r="E305" s="35"/>
      <c r="F305" s="17"/>
      <c r="G305" s="17"/>
      <c r="H305" s="17"/>
      <c r="I305" s="17"/>
      <c r="J305" s="17"/>
      <c r="K305" s="17"/>
      <c r="L305" s="17"/>
      <c r="M305" s="17"/>
      <c r="N305" s="17"/>
      <c r="O305" s="17"/>
    </row>
    <row r="306" spans="1:15" s="3" customFormat="1" ht="24" customHeight="1" x14ac:dyDescent="0.2">
      <c r="A306" s="141" t="s">
        <v>47</v>
      </c>
      <c r="B306" s="925" t="s">
        <v>48</v>
      </c>
      <c r="C306" s="926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</row>
    <row r="307" spans="1:15" s="3" customFormat="1" ht="59.25" customHeight="1" x14ac:dyDescent="0.2">
      <c r="A307" s="144" t="s">
        <v>564</v>
      </c>
      <c r="B307" s="149" t="s">
        <v>565</v>
      </c>
      <c r="C307" s="150" t="s">
        <v>566</v>
      </c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</row>
    <row r="308" spans="1:15" s="3" customFormat="1" ht="15" customHeight="1" x14ac:dyDescent="0.2">
      <c r="A308" s="141" t="s">
        <v>56</v>
      </c>
      <c r="B308" s="925" t="s">
        <v>57</v>
      </c>
      <c r="C308" s="926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</row>
    <row r="309" spans="1:15" s="3" customFormat="1" ht="30" x14ac:dyDescent="0.2">
      <c r="A309" s="144" t="s">
        <v>448</v>
      </c>
      <c r="B309" s="144" t="s">
        <v>58</v>
      </c>
      <c r="C309" s="144" t="s">
        <v>449</v>
      </c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1:15" s="3" customFormat="1" ht="75" x14ac:dyDescent="0.2">
      <c r="A310" s="144" t="s">
        <v>450</v>
      </c>
      <c r="B310" s="144" t="s">
        <v>451</v>
      </c>
      <c r="C310" s="144" t="s">
        <v>452</v>
      </c>
      <c r="D310" s="17"/>
      <c r="E310" s="35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1:15" s="16" customFormat="1" ht="15" customHeight="1" x14ac:dyDescent="0.2">
      <c r="A311" s="927" t="s">
        <v>570</v>
      </c>
      <c r="B311" s="928"/>
      <c r="C311" s="929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</row>
    <row r="312" spans="1:15" s="3" customFormat="1" ht="15" customHeight="1" x14ac:dyDescent="0.2">
      <c r="A312" s="940" t="s">
        <v>30</v>
      </c>
      <c r="B312" s="941"/>
      <c r="C312" s="942"/>
      <c r="D312" s="17"/>
      <c r="E312" s="35"/>
      <c r="F312" s="17"/>
      <c r="G312" s="17"/>
      <c r="H312" s="17"/>
      <c r="I312" s="17"/>
      <c r="J312" s="17"/>
      <c r="K312" s="17"/>
      <c r="L312" s="17"/>
      <c r="M312" s="17"/>
      <c r="N312" s="17"/>
      <c r="O312" s="17"/>
    </row>
    <row r="313" spans="1:15" s="3" customFormat="1" ht="16.5" customHeight="1" x14ac:dyDescent="0.2">
      <c r="A313" s="141" t="s">
        <v>52</v>
      </c>
      <c r="B313" s="925" t="s">
        <v>53</v>
      </c>
      <c r="C313" s="926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</row>
    <row r="314" spans="1:15" s="3" customFormat="1" ht="104.25" customHeight="1" x14ac:dyDescent="0.2">
      <c r="A314" s="144" t="s">
        <v>453</v>
      </c>
      <c r="B314" s="144" t="s">
        <v>454</v>
      </c>
      <c r="C314" s="144" t="s">
        <v>455</v>
      </c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</row>
    <row r="315" spans="1:15" s="3" customFormat="1" ht="26.25" customHeight="1" x14ac:dyDescent="0.2">
      <c r="A315" s="141" t="s">
        <v>31</v>
      </c>
      <c r="B315" s="925" t="s">
        <v>32</v>
      </c>
      <c r="C315" s="926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</row>
    <row r="316" spans="1:15" s="3" customFormat="1" ht="60" x14ac:dyDescent="0.2">
      <c r="A316" s="144" t="s">
        <v>456</v>
      </c>
      <c r="B316" s="144" t="s">
        <v>457</v>
      </c>
      <c r="C316" s="144" t="s">
        <v>458</v>
      </c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</row>
    <row r="317" spans="1:15" s="3" customFormat="1" ht="62.25" customHeight="1" x14ac:dyDescent="0.2">
      <c r="A317" s="144" t="s">
        <v>459</v>
      </c>
      <c r="B317" s="144" t="s">
        <v>460</v>
      </c>
      <c r="C317" s="144" t="s">
        <v>461</v>
      </c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</row>
    <row r="318" spans="1:15" s="3" customFormat="1" ht="15" x14ac:dyDescent="0.2">
      <c r="A318" s="936" t="s">
        <v>462</v>
      </c>
      <c r="B318" s="936" t="s">
        <v>463</v>
      </c>
      <c r="C318" s="144" t="s">
        <v>555</v>
      </c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9"/>
    </row>
    <row r="319" spans="1:15" s="3" customFormat="1" ht="48.75" customHeight="1" x14ac:dyDescent="0.2">
      <c r="A319" s="937"/>
      <c r="B319" s="937"/>
      <c r="C319" s="144" t="s">
        <v>556</v>
      </c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</row>
    <row r="320" spans="1:15" s="3" customFormat="1" ht="15" customHeight="1" x14ac:dyDescent="0.2">
      <c r="A320" s="141" t="s">
        <v>66</v>
      </c>
      <c r="B320" s="925" t="s">
        <v>44</v>
      </c>
      <c r="C320" s="926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</row>
    <row r="321" spans="1:15" s="3" customFormat="1" ht="15" x14ac:dyDescent="0.2">
      <c r="A321" s="936" t="s">
        <v>464</v>
      </c>
      <c r="B321" s="936" t="s">
        <v>465</v>
      </c>
      <c r="C321" s="144" t="s">
        <v>557</v>
      </c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</row>
    <row r="322" spans="1:15" s="3" customFormat="1" ht="40.5" customHeight="1" x14ac:dyDescent="0.2">
      <c r="A322" s="937"/>
      <c r="B322" s="937"/>
      <c r="C322" s="144" t="s">
        <v>558</v>
      </c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1:15" s="3" customFormat="1" ht="59.25" customHeight="1" x14ac:dyDescent="0.2">
      <c r="A323" s="144" t="s">
        <v>466</v>
      </c>
      <c r="B323" s="146" t="s">
        <v>467</v>
      </c>
      <c r="C323" s="144" t="s">
        <v>468</v>
      </c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</row>
    <row r="324" spans="1:15" s="3" customFormat="1" ht="30" x14ac:dyDescent="0.2">
      <c r="A324" s="144" t="s">
        <v>469</v>
      </c>
      <c r="B324" s="146" t="s">
        <v>470</v>
      </c>
      <c r="C324" s="144" t="s">
        <v>471</v>
      </c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</row>
    <row r="325" spans="1:15" s="3" customFormat="1" ht="15" x14ac:dyDescent="0.2">
      <c r="A325" s="936" t="s">
        <v>472</v>
      </c>
      <c r="B325" s="938" t="s">
        <v>39</v>
      </c>
      <c r="C325" s="144" t="s">
        <v>559</v>
      </c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</row>
    <row r="326" spans="1:15" s="3" customFormat="1" ht="15" x14ac:dyDescent="0.2">
      <c r="A326" s="937"/>
      <c r="B326" s="939"/>
      <c r="C326" s="144" t="s">
        <v>473</v>
      </c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</row>
    <row r="327" spans="1:15" s="3" customFormat="1" ht="30" x14ac:dyDescent="0.2">
      <c r="A327" s="144" t="s">
        <v>474</v>
      </c>
      <c r="B327" s="146" t="s">
        <v>475</v>
      </c>
      <c r="C327" s="144" t="s">
        <v>476</v>
      </c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</row>
    <row r="328" spans="1:15" s="3" customFormat="1" ht="14.25" customHeight="1" x14ac:dyDescent="0.2">
      <c r="A328" s="141" t="s">
        <v>8</v>
      </c>
      <c r="B328" s="925" t="s">
        <v>9</v>
      </c>
      <c r="C328" s="926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</row>
    <row r="329" spans="1:15" s="3" customFormat="1" ht="14.25" customHeight="1" x14ac:dyDescent="0.2">
      <c r="A329" s="5"/>
      <c r="B329" s="154"/>
      <c r="C329" s="155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67"/>
      <c r="O329" s="67"/>
    </row>
    <row r="330" spans="1:15" s="3" customFormat="1" ht="45" x14ac:dyDescent="0.2">
      <c r="A330" s="144" t="s">
        <v>477</v>
      </c>
      <c r="B330" s="144" t="s">
        <v>478</v>
      </c>
      <c r="C330" s="144" t="s">
        <v>479</v>
      </c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</row>
    <row r="331" spans="1:15" s="3" customFormat="1" ht="45" x14ac:dyDescent="0.2">
      <c r="A331" s="144" t="s">
        <v>480</v>
      </c>
      <c r="B331" s="144" t="s">
        <v>481</v>
      </c>
      <c r="C331" s="144" t="s">
        <v>482</v>
      </c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</row>
    <row r="332" spans="1:15" s="3" customFormat="1" ht="75" x14ac:dyDescent="0.2">
      <c r="A332" s="144" t="s">
        <v>483</v>
      </c>
      <c r="B332" s="144" t="s">
        <v>484</v>
      </c>
      <c r="C332" s="144" t="s">
        <v>485</v>
      </c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</row>
    <row r="333" spans="1:15" s="3" customFormat="1" ht="30" x14ac:dyDescent="0.2">
      <c r="A333" s="144" t="s">
        <v>486</v>
      </c>
      <c r="B333" s="144" t="s">
        <v>38</v>
      </c>
      <c r="C333" s="144" t="s">
        <v>487</v>
      </c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</row>
    <row r="334" spans="1:15" s="3" customFormat="1" ht="60" x14ac:dyDescent="0.2">
      <c r="A334" s="144" t="s">
        <v>488</v>
      </c>
      <c r="B334" s="144" t="s">
        <v>489</v>
      </c>
      <c r="C334" s="144" t="s">
        <v>490</v>
      </c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</row>
    <row r="335" spans="1:15" s="3" customFormat="1" ht="30" x14ac:dyDescent="0.2">
      <c r="A335" s="144" t="s">
        <v>491</v>
      </c>
      <c r="B335" s="144" t="s">
        <v>560</v>
      </c>
      <c r="C335" s="144" t="s">
        <v>492</v>
      </c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</row>
    <row r="336" spans="1:15" s="3" customFormat="1" ht="75" x14ac:dyDescent="0.2">
      <c r="A336" s="144" t="s">
        <v>491</v>
      </c>
      <c r="B336" s="144" t="s">
        <v>493</v>
      </c>
      <c r="C336" s="144" t="s">
        <v>492</v>
      </c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</row>
    <row r="337" spans="1:15" s="3" customFormat="1" ht="60" x14ac:dyDescent="0.2">
      <c r="A337" s="144" t="s">
        <v>494</v>
      </c>
      <c r="B337" s="144" t="s">
        <v>495</v>
      </c>
      <c r="C337" s="144" t="s">
        <v>496</v>
      </c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</row>
    <row r="338" spans="1:15" s="3" customFormat="1" ht="45" x14ac:dyDescent="0.2">
      <c r="A338" s="5" t="s">
        <v>497</v>
      </c>
      <c r="B338" s="5" t="s">
        <v>498</v>
      </c>
      <c r="C338" s="5" t="s">
        <v>499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1:15" s="3" customFormat="1" ht="75" x14ac:dyDescent="0.2">
      <c r="A339" s="5" t="s">
        <v>500</v>
      </c>
      <c r="B339" s="5" t="s">
        <v>501</v>
      </c>
      <c r="C339" s="5" t="s">
        <v>502</v>
      </c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1:15" ht="28.5" customHeight="1" x14ac:dyDescent="0.2">
      <c r="A340" s="141" t="s">
        <v>10</v>
      </c>
      <c r="B340" s="925" t="s">
        <v>11</v>
      </c>
      <c r="C340" s="926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</row>
    <row r="341" spans="1:15" ht="37.5" customHeight="1" x14ac:dyDescent="0.2">
      <c r="A341" s="144" t="s">
        <v>503</v>
      </c>
      <c r="B341" s="144" t="s">
        <v>504</v>
      </c>
      <c r="C341" s="144" t="s">
        <v>505</v>
      </c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</row>
    <row r="342" spans="1:15" ht="72.75" customHeight="1" x14ac:dyDescent="0.2">
      <c r="A342" s="144" t="s">
        <v>506</v>
      </c>
      <c r="B342" s="144" t="s">
        <v>507</v>
      </c>
      <c r="C342" s="144" t="s">
        <v>508</v>
      </c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</row>
    <row r="343" spans="1:15" ht="60" x14ac:dyDescent="0.2">
      <c r="A343" s="144" t="s">
        <v>528</v>
      </c>
      <c r="B343" s="144" t="s">
        <v>529</v>
      </c>
      <c r="C343" s="144" t="s">
        <v>530</v>
      </c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15" x14ac:dyDescent="0.2">
      <c r="A344" s="144" t="s">
        <v>531</v>
      </c>
      <c r="B344" s="144" t="s">
        <v>54</v>
      </c>
      <c r="C344" s="144" t="s">
        <v>532</v>
      </c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1:15" ht="30" x14ac:dyDescent="0.2">
      <c r="A345" s="144" t="s">
        <v>514</v>
      </c>
      <c r="B345" s="144" t="s">
        <v>515</v>
      </c>
      <c r="C345" s="144" t="s">
        <v>516</v>
      </c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</row>
    <row r="346" spans="1:15" ht="61.5" customHeight="1" x14ac:dyDescent="0.2">
      <c r="A346" s="144" t="s">
        <v>514</v>
      </c>
      <c r="B346" s="144" t="s">
        <v>561</v>
      </c>
      <c r="C346" s="144" t="s">
        <v>562</v>
      </c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</row>
    <row r="347" spans="1:15" ht="32.25" customHeight="1" x14ac:dyDescent="0.2">
      <c r="A347" s="144" t="s">
        <v>509</v>
      </c>
      <c r="B347" s="144" t="s">
        <v>510</v>
      </c>
      <c r="C347" s="144" t="s">
        <v>511</v>
      </c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1:15" ht="30" x14ac:dyDescent="0.2">
      <c r="A348" s="144" t="s">
        <v>512</v>
      </c>
      <c r="B348" s="144" t="s">
        <v>67</v>
      </c>
      <c r="C348" s="144" t="s">
        <v>513</v>
      </c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1:15" ht="30" x14ac:dyDescent="0.2">
      <c r="A349" s="144" t="s">
        <v>533</v>
      </c>
      <c r="B349" s="144" t="s">
        <v>534</v>
      </c>
      <c r="C349" s="144" t="s">
        <v>535</v>
      </c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</row>
    <row r="350" spans="1:15" ht="15" customHeight="1" x14ac:dyDescent="0.2">
      <c r="A350" s="141" t="s">
        <v>68</v>
      </c>
      <c r="B350" s="925" t="s">
        <v>69</v>
      </c>
      <c r="C350" s="926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</row>
    <row r="351" spans="1:15" ht="45" x14ac:dyDescent="0.2">
      <c r="A351" s="144" t="s">
        <v>536</v>
      </c>
      <c r="B351" s="144" t="s">
        <v>537</v>
      </c>
      <c r="C351" s="144" t="s">
        <v>538</v>
      </c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</row>
    <row r="352" spans="1:15" ht="62.25" customHeight="1" x14ac:dyDescent="0.2">
      <c r="A352" s="144" t="s">
        <v>539</v>
      </c>
      <c r="B352" s="144" t="s">
        <v>540</v>
      </c>
      <c r="C352" s="144" t="s">
        <v>541</v>
      </c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6" s="16" customFormat="1" ht="21.75" customHeight="1" x14ac:dyDescent="0.2">
      <c r="A353" s="927" t="s">
        <v>571</v>
      </c>
      <c r="B353" s="928"/>
      <c r="C353" s="92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</row>
    <row r="354" spans="1:16" s="19" customFormat="1" ht="21.75" customHeight="1" x14ac:dyDescent="0.2">
      <c r="A354" s="930" t="s">
        <v>628</v>
      </c>
      <c r="B354" s="931"/>
      <c r="C354" s="932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</row>
    <row r="355" spans="1:16" s="80" customFormat="1" ht="24" customHeight="1" x14ac:dyDescent="0.3">
      <c r="A355" s="933" t="s">
        <v>372</v>
      </c>
      <c r="B355" s="934"/>
      <c r="C355" s="935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136"/>
    </row>
    <row r="356" spans="1:16" x14ac:dyDescent="0.2">
      <c r="D356" s="7"/>
      <c r="E356" s="14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6" x14ac:dyDescent="0.2">
      <c r="D357" s="103"/>
      <c r="E357" s="104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</row>
    <row r="358" spans="1:16" x14ac:dyDescent="0.2">
      <c r="D358" s="89"/>
      <c r="E358" s="90"/>
      <c r="F358" s="89"/>
      <c r="G358" s="89"/>
      <c r="H358" s="89"/>
      <c r="I358" s="89"/>
      <c r="J358" s="89"/>
      <c r="K358" s="89"/>
      <c r="L358" s="89"/>
      <c r="M358" s="89"/>
      <c r="N358" s="89"/>
      <c r="O358" s="89"/>
    </row>
    <row r="359" spans="1:16" ht="18.75" x14ac:dyDescent="0.2"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1" spans="1:16" ht="14.25" x14ac:dyDescent="0.2"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</row>
    <row r="362" spans="1:16" ht="14.25" x14ac:dyDescent="0.2">
      <c r="D362" s="139"/>
      <c r="E362" s="140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</row>
  </sheetData>
  <mergeCells count="159">
    <mergeCell ref="A355:C355"/>
    <mergeCell ref="A273:C273"/>
    <mergeCell ref="A285:B285"/>
    <mergeCell ref="B286:C286"/>
    <mergeCell ref="A180:A182"/>
    <mergeCell ref="B180:B182"/>
    <mergeCell ref="B252:C252"/>
    <mergeCell ref="B231:C231"/>
    <mergeCell ref="A263:C263"/>
    <mergeCell ref="B264:C264"/>
    <mergeCell ref="A200:C200"/>
    <mergeCell ref="B224:C224"/>
    <mergeCell ref="A192:C192"/>
    <mergeCell ref="A223:C223"/>
    <mergeCell ref="A230:C230"/>
    <mergeCell ref="A239:C239"/>
    <mergeCell ref="B318:B319"/>
    <mergeCell ref="A318:A319"/>
    <mergeCell ref="A284:C284"/>
    <mergeCell ref="A297:C297"/>
    <mergeCell ref="A311:C311"/>
    <mergeCell ref="B215:C215"/>
    <mergeCell ref="A246:C246"/>
    <mergeCell ref="A251:C251"/>
    <mergeCell ref="B350:C350"/>
    <mergeCell ref="B328:C328"/>
    <mergeCell ref="B325:B326"/>
    <mergeCell ref="A325:A326"/>
    <mergeCell ref="B258:C258"/>
    <mergeCell ref="B290:C290"/>
    <mergeCell ref="B306:C306"/>
    <mergeCell ref="A298:C298"/>
    <mergeCell ref="A312:C312"/>
    <mergeCell ref="B269:C269"/>
    <mergeCell ref="B321:B322"/>
    <mergeCell ref="A321:A322"/>
    <mergeCell ref="B313:C313"/>
    <mergeCell ref="B299:C299"/>
    <mergeCell ref="B308:C308"/>
    <mergeCell ref="B315:C315"/>
    <mergeCell ref="B320:C320"/>
    <mergeCell ref="A272:C272"/>
    <mergeCell ref="B260:C260"/>
    <mergeCell ref="M1:O1"/>
    <mergeCell ref="D4:O4"/>
    <mergeCell ref="A7:C7"/>
    <mergeCell ref="B10:C10"/>
    <mergeCell ref="A11:A12"/>
    <mergeCell ref="B11:B12"/>
    <mergeCell ref="A15:A16"/>
    <mergeCell ref="B15:B16"/>
    <mergeCell ref="A74:C74"/>
    <mergeCell ref="B21:B26"/>
    <mergeCell ref="A47:A50"/>
    <mergeCell ref="B47:B50"/>
    <mergeCell ref="A51:A53"/>
    <mergeCell ref="B13:B14"/>
    <mergeCell ref="A13:A14"/>
    <mergeCell ref="L2:O2"/>
    <mergeCell ref="A3:O3"/>
    <mergeCell ref="B17:B20"/>
    <mergeCell ref="A17:A20"/>
    <mergeCell ref="B43:B46"/>
    <mergeCell ref="A72:A73"/>
    <mergeCell ref="A27:A32"/>
    <mergeCell ref="B27:B32"/>
    <mergeCell ref="A33:A38"/>
    <mergeCell ref="A354:C354"/>
    <mergeCell ref="B124:B126"/>
    <mergeCell ref="B102:B106"/>
    <mergeCell ref="B122:B123"/>
    <mergeCell ref="A124:A126"/>
    <mergeCell ref="A122:A123"/>
    <mergeCell ref="A21:A26"/>
    <mergeCell ref="B89:C89"/>
    <mergeCell ref="A94:C94"/>
    <mergeCell ref="A79:C79"/>
    <mergeCell ref="A88:C88"/>
    <mergeCell ref="B95:C95"/>
    <mergeCell ref="A113:A114"/>
    <mergeCell ref="B113:B114"/>
    <mergeCell ref="A96:A106"/>
    <mergeCell ref="A262:C262"/>
    <mergeCell ref="A353:C353"/>
    <mergeCell ref="B75:C75"/>
    <mergeCell ref="B80:C80"/>
    <mergeCell ref="B96:B101"/>
    <mergeCell ref="B340:C340"/>
    <mergeCell ref="B202:C202"/>
    <mergeCell ref="A201:C201"/>
    <mergeCell ref="B274:C274"/>
    <mergeCell ref="B174:C174"/>
    <mergeCell ref="A173:C173"/>
    <mergeCell ref="B164:C164"/>
    <mergeCell ref="B157:B159"/>
    <mergeCell ref="A157:A159"/>
    <mergeCell ref="A172:C172"/>
    <mergeCell ref="A191:C191"/>
    <mergeCell ref="B193:C193"/>
    <mergeCell ref="A257:C257"/>
    <mergeCell ref="A214:C214"/>
    <mergeCell ref="A199:C199"/>
    <mergeCell ref="B176:B177"/>
    <mergeCell ref="A176:A177"/>
    <mergeCell ref="A188:A190"/>
    <mergeCell ref="B240:C240"/>
    <mergeCell ref="B33:B38"/>
    <mergeCell ref="A54:A56"/>
    <mergeCell ref="B54:B56"/>
    <mergeCell ref="B281:C281"/>
    <mergeCell ref="B187:C187"/>
    <mergeCell ref="B188:B190"/>
    <mergeCell ref="A198:B198"/>
    <mergeCell ref="A39:A42"/>
    <mergeCell ref="B39:B42"/>
    <mergeCell ref="B51:B53"/>
    <mergeCell ref="A43:A46"/>
    <mergeCell ref="B58:B60"/>
    <mergeCell ref="A63:A66"/>
    <mergeCell ref="B128:B129"/>
    <mergeCell ref="B134:B136"/>
    <mergeCell ref="A134:A136"/>
    <mergeCell ref="B141:C141"/>
    <mergeCell ref="B119:B121"/>
    <mergeCell ref="A151:C151"/>
    <mergeCell ref="B149:C149"/>
    <mergeCell ref="B143:B144"/>
    <mergeCell ref="B137:B139"/>
    <mergeCell ref="A137:A139"/>
    <mergeCell ref="A148:C148"/>
    <mergeCell ref="J176:J177"/>
    <mergeCell ref="K176:K177"/>
    <mergeCell ref="L176:L177"/>
    <mergeCell ref="M176:M177"/>
    <mergeCell ref="N176:N177"/>
    <mergeCell ref="O176:O177"/>
    <mergeCell ref="I176:I177"/>
    <mergeCell ref="C176:C177"/>
    <mergeCell ref="D176:D177"/>
    <mergeCell ref="E176:E177"/>
    <mergeCell ref="F176:F177"/>
    <mergeCell ref="G176:G177"/>
    <mergeCell ref="H176:H177"/>
    <mergeCell ref="B67:B71"/>
    <mergeCell ref="A58:A60"/>
    <mergeCell ref="B63:B66"/>
    <mergeCell ref="B72:B73"/>
    <mergeCell ref="A67:A71"/>
    <mergeCell ref="A171:C171"/>
    <mergeCell ref="A128:A129"/>
    <mergeCell ref="B152:C152"/>
    <mergeCell ref="A143:A144"/>
    <mergeCell ref="B130:B133"/>
    <mergeCell ref="A130:A133"/>
    <mergeCell ref="A140:C140"/>
    <mergeCell ref="A163:C163"/>
    <mergeCell ref="A120:A121"/>
    <mergeCell ref="A145:A146"/>
    <mergeCell ref="B145:B146"/>
  </mergeCells>
  <hyperlinks>
    <hyperlink ref="A8" location="P41" display="P41" xr:uid="{00000000-0004-0000-0C00-000000000000}"/>
  </hyperlinks>
  <pageMargins left="0.25" right="0.25" top="0.75" bottom="0.75" header="0.3" footer="0.3"/>
  <pageSetup paperSize="9" scale="7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361"/>
  <sheetViews>
    <sheetView topLeftCell="A356" zoomScale="85" zoomScaleNormal="85" workbookViewId="0">
      <selection activeCell="D277" sqref="D277:O277"/>
    </sheetView>
  </sheetViews>
  <sheetFormatPr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"/>
    <col min="5" max="5" width="9.140625" style="15"/>
    <col min="6" max="15" width="9.140625" style="1"/>
    <col min="16" max="16" width="9.85546875" style="1" bestFit="1" customWidth="1"/>
    <col min="17" max="16384" width="9.140625" style="1"/>
  </cols>
  <sheetData>
    <row r="1" spans="1:15" ht="15" x14ac:dyDescent="0.2">
      <c r="A1" s="82"/>
      <c r="B1" s="82"/>
      <c r="C1" s="82"/>
      <c r="D1" s="82"/>
      <c r="E1" s="83"/>
      <c r="F1" s="82"/>
      <c r="G1" s="82"/>
      <c r="H1" s="82"/>
      <c r="I1" s="82"/>
      <c r="J1" s="40"/>
      <c r="K1" s="82"/>
      <c r="L1" s="82"/>
      <c r="M1" s="1058"/>
      <c r="N1" s="1058"/>
      <c r="O1" s="1058"/>
    </row>
    <row r="2" spans="1:15" ht="14.25" customHeight="1" x14ac:dyDescent="0.2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1060" t="s">
        <v>542</v>
      </c>
      <c r="M2" s="1060"/>
      <c r="N2" s="1060"/>
      <c r="O2" s="1060"/>
    </row>
    <row r="3" spans="1:15" ht="14.25" customHeight="1" x14ac:dyDescent="0.2">
      <c r="A3" s="1051" t="s">
        <v>889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15" ht="85.5" x14ac:dyDescent="0.2">
      <c r="A4" s="20" t="s">
        <v>2</v>
      </c>
      <c r="B4" s="21" t="s">
        <v>71</v>
      </c>
      <c r="C4" s="21" t="s">
        <v>0</v>
      </c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</row>
    <row r="5" spans="1:15" ht="14.2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1">
        <v>8</v>
      </c>
      <c r="I5" s="21">
        <v>9</v>
      </c>
      <c r="J5" s="21">
        <v>10</v>
      </c>
      <c r="K5" s="160">
        <v>11</v>
      </c>
      <c r="L5" s="21">
        <v>12</v>
      </c>
      <c r="M5" s="21">
        <v>13</v>
      </c>
      <c r="N5" s="21">
        <v>14</v>
      </c>
      <c r="O5" s="21">
        <v>15</v>
      </c>
    </row>
    <row r="6" spans="1:15" ht="14.25" x14ac:dyDescent="0.2">
      <c r="A6" s="21"/>
      <c r="B6" s="21"/>
      <c r="C6" s="21"/>
      <c r="D6" s="21">
        <v>2024</v>
      </c>
      <c r="E6" s="22">
        <v>2025</v>
      </c>
      <c r="F6" s="21">
        <v>2026</v>
      </c>
      <c r="G6" s="21">
        <v>2027</v>
      </c>
      <c r="H6" s="21">
        <v>2028</v>
      </c>
      <c r="I6" s="21">
        <v>2029</v>
      </c>
      <c r="J6" s="160">
        <v>2030</v>
      </c>
      <c r="K6" s="21">
        <v>2031</v>
      </c>
      <c r="L6" s="21">
        <v>2032</v>
      </c>
      <c r="M6" s="21">
        <v>2033</v>
      </c>
      <c r="N6" s="21">
        <v>2034</v>
      </c>
      <c r="O6" s="21">
        <v>2035</v>
      </c>
    </row>
    <row r="7" spans="1:15" ht="15" x14ac:dyDescent="0.2">
      <c r="A7" s="1053" t="s">
        <v>72</v>
      </c>
      <c r="B7" s="1054"/>
      <c r="C7" s="1054"/>
      <c r="D7" s="23"/>
      <c r="E7" s="23"/>
      <c r="F7" s="23"/>
      <c r="G7" s="23"/>
      <c r="H7" s="23"/>
      <c r="I7" s="23"/>
      <c r="J7" s="23"/>
      <c r="K7" s="23"/>
      <c r="L7" s="23"/>
      <c r="M7" s="73"/>
      <c r="N7" s="74"/>
      <c r="O7" s="75"/>
    </row>
    <row r="8" spans="1:15" ht="15" x14ac:dyDescent="0.2">
      <c r="A8" s="132" t="s">
        <v>73</v>
      </c>
      <c r="B8" s="133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73"/>
      <c r="N8" s="74"/>
      <c r="O8" s="75"/>
    </row>
    <row r="9" spans="1:15" ht="15" x14ac:dyDescent="0.2">
      <c r="A9" s="77" t="s">
        <v>7</v>
      </c>
      <c r="B9" s="24"/>
      <c r="C9" s="25"/>
      <c r="D9" s="26"/>
      <c r="E9" s="27"/>
      <c r="F9" s="26"/>
      <c r="G9" s="26"/>
      <c r="H9" s="26"/>
      <c r="I9" s="26"/>
      <c r="J9" s="26"/>
      <c r="K9" s="26"/>
      <c r="L9" s="26"/>
      <c r="M9" s="40"/>
      <c r="N9" s="40"/>
      <c r="O9" s="76"/>
    </row>
    <row r="10" spans="1:15" ht="15" x14ac:dyDescent="0.2">
      <c r="A10" s="146" t="s">
        <v>20</v>
      </c>
      <c r="B10" s="781" t="s">
        <v>21</v>
      </c>
      <c r="C10" s="781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100"/>
    </row>
    <row r="11" spans="1:15" ht="18" customHeight="1" x14ac:dyDescent="0.2">
      <c r="A11" s="1048" t="s">
        <v>74</v>
      </c>
      <c r="B11" s="781" t="s">
        <v>75</v>
      </c>
      <c r="C11" s="146" t="s">
        <v>76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1"/>
    </row>
    <row r="12" spans="1:15" ht="33" customHeight="1" x14ac:dyDescent="0.2">
      <c r="A12" s="1048"/>
      <c r="B12" s="781"/>
      <c r="C12" s="146" t="s">
        <v>77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49.5" customHeight="1" x14ac:dyDescent="0.2">
      <c r="A13" s="995" t="s">
        <v>78</v>
      </c>
      <c r="B13" s="936" t="s">
        <v>79</v>
      </c>
      <c r="C13" s="146" t="s">
        <v>80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0.75" customHeight="1" x14ac:dyDescent="0.2">
      <c r="A14" s="1001"/>
      <c r="B14" s="937"/>
      <c r="C14" s="144" t="s">
        <v>390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51.75" customHeight="1" x14ac:dyDescent="0.2">
      <c r="A15" s="787" t="s">
        <v>81</v>
      </c>
      <c r="B15" s="782" t="s">
        <v>82</v>
      </c>
      <c r="C15" s="144" t="s">
        <v>83</v>
      </c>
      <c r="D15" s="13"/>
      <c r="E15" s="30"/>
      <c r="F15" s="11"/>
      <c r="G15" s="11"/>
      <c r="H15" s="11"/>
      <c r="I15" s="11"/>
      <c r="J15" s="30"/>
      <c r="K15" s="11"/>
      <c r="L15" s="11"/>
      <c r="M15" s="11"/>
      <c r="N15" s="31"/>
      <c r="O15" s="31"/>
    </row>
    <row r="16" spans="1:15" ht="31.5" customHeight="1" x14ac:dyDescent="0.2">
      <c r="A16" s="787"/>
      <c r="B16" s="782"/>
      <c r="C16" s="144" t="s">
        <v>84</v>
      </c>
      <c r="D16" s="13"/>
      <c r="E16" s="30"/>
      <c r="F16" s="11"/>
      <c r="G16" s="11"/>
      <c r="H16" s="11"/>
      <c r="I16" s="11"/>
      <c r="J16" s="30"/>
      <c r="K16" s="11"/>
      <c r="L16" s="11"/>
      <c r="M16" s="13"/>
      <c r="N16" s="31"/>
      <c r="O16" s="31"/>
    </row>
    <row r="17" spans="1:15" ht="18.75" customHeight="1" x14ac:dyDescent="0.2">
      <c r="A17" s="787" t="s">
        <v>85</v>
      </c>
      <c r="B17" s="782" t="s">
        <v>86</v>
      </c>
      <c r="C17" s="144" t="s">
        <v>87</v>
      </c>
      <c r="D17" s="13"/>
      <c r="E17" s="13"/>
      <c r="F17" s="11"/>
      <c r="G17" s="11"/>
      <c r="H17" s="11"/>
      <c r="I17" s="11"/>
      <c r="J17" s="30"/>
      <c r="K17" s="11"/>
      <c r="L17" s="11"/>
      <c r="M17" s="13"/>
      <c r="N17" s="31"/>
      <c r="O17" s="31"/>
    </row>
    <row r="18" spans="1:15" ht="16.5" customHeight="1" x14ac:dyDescent="0.2">
      <c r="A18" s="787"/>
      <c r="B18" s="782"/>
      <c r="C18" s="144" t="s">
        <v>88</v>
      </c>
      <c r="D18" s="13"/>
      <c r="E18" s="30"/>
      <c r="F18" s="11"/>
      <c r="G18" s="11"/>
      <c r="H18" s="11"/>
      <c r="I18" s="11"/>
      <c r="J18" s="30"/>
      <c r="K18" s="11"/>
      <c r="L18" s="11"/>
      <c r="M18" s="13"/>
      <c r="N18" s="31"/>
      <c r="O18" s="31"/>
    </row>
    <row r="19" spans="1:15" ht="14.25" customHeight="1" x14ac:dyDescent="0.2">
      <c r="A19" s="787"/>
      <c r="B19" s="782"/>
      <c r="C19" s="144" t="s">
        <v>89</v>
      </c>
      <c r="D19" s="13"/>
      <c r="E19" s="30"/>
      <c r="F19" s="11"/>
      <c r="G19" s="11"/>
      <c r="H19" s="11"/>
      <c r="I19" s="11"/>
      <c r="J19" s="30"/>
      <c r="K19" s="11"/>
      <c r="L19" s="11"/>
      <c r="M19" s="13"/>
      <c r="N19" s="31"/>
      <c r="O19" s="31"/>
    </row>
    <row r="20" spans="1:15" ht="18.75" customHeight="1" x14ac:dyDescent="0.2">
      <c r="A20" s="787"/>
      <c r="B20" s="782"/>
      <c r="C20" s="144" t="s">
        <v>90</v>
      </c>
      <c r="D20" s="13"/>
      <c r="E20" s="30"/>
      <c r="F20" s="11"/>
      <c r="G20" s="11"/>
      <c r="H20" s="30"/>
      <c r="I20" s="11"/>
      <c r="J20" s="30"/>
      <c r="K20" s="11"/>
      <c r="L20" s="11"/>
      <c r="M20" s="11"/>
      <c r="N20" s="11"/>
      <c r="O20" s="31"/>
    </row>
    <row r="21" spans="1:15" ht="15" customHeight="1" x14ac:dyDescent="0.2">
      <c r="A21" s="787" t="s">
        <v>91</v>
      </c>
      <c r="B21" s="782" t="s">
        <v>92</v>
      </c>
      <c r="C21" s="144" t="s">
        <v>93</v>
      </c>
      <c r="D21" s="9"/>
      <c r="E21" s="30"/>
      <c r="F21" s="11"/>
      <c r="G21" s="11"/>
      <c r="H21" s="11"/>
      <c r="I21" s="11"/>
      <c r="J21" s="11"/>
      <c r="K21" s="30"/>
      <c r="L21" s="11"/>
      <c r="M21" s="9"/>
      <c r="N21" s="32"/>
      <c r="O21" s="31"/>
    </row>
    <row r="22" spans="1:15" ht="17.25" customHeight="1" x14ac:dyDescent="0.2">
      <c r="A22" s="787"/>
      <c r="B22" s="782"/>
      <c r="C22" s="144" t="s">
        <v>94</v>
      </c>
      <c r="D22" s="13"/>
      <c r="E22" s="30"/>
      <c r="F22" s="11"/>
      <c r="G22" s="11"/>
      <c r="H22" s="11"/>
      <c r="I22" s="11"/>
      <c r="J22" s="30"/>
      <c r="K22" s="11"/>
      <c r="L22" s="11"/>
      <c r="M22" s="13"/>
      <c r="N22" s="31"/>
      <c r="O22" s="31"/>
    </row>
    <row r="23" spans="1:15" ht="48.75" customHeight="1" x14ac:dyDescent="0.2">
      <c r="A23" s="787"/>
      <c r="B23" s="782"/>
      <c r="C23" s="144" t="s">
        <v>95</v>
      </c>
      <c r="D23" s="13"/>
      <c r="E23" s="30"/>
      <c r="F23" s="11"/>
      <c r="G23" s="11"/>
      <c r="H23" s="11"/>
      <c r="I23" s="11"/>
      <c r="J23" s="30"/>
      <c r="K23" s="11"/>
      <c r="L23" s="11"/>
      <c r="M23" s="13"/>
      <c r="N23" s="31"/>
      <c r="O23" s="31"/>
    </row>
    <row r="24" spans="1:15" ht="15" x14ac:dyDescent="0.2">
      <c r="A24" s="787"/>
      <c r="B24" s="782"/>
      <c r="C24" s="144" t="s">
        <v>96</v>
      </c>
      <c r="D24" s="13"/>
      <c r="E24" s="31"/>
      <c r="F24" s="31"/>
      <c r="G24" s="31"/>
      <c r="H24" s="31"/>
      <c r="I24" s="31"/>
      <c r="J24" s="31"/>
      <c r="K24" s="31"/>
      <c r="L24" s="31"/>
      <c r="M24" s="31"/>
      <c r="N24" s="13"/>
      <c r="O24" s="31"/>
    </row>
    <row r="25" spans="1:15" ht="20.25" customHeight="1" x14ac:dyDescent="0.2">
      <c r="A25" s="787"/>
      <c r="B25" s="782"/>
      <c r="C25" s="144" t="s">
        <v>87</v>
      </c>
      <c r="D25" s="13"/>
      <c r="E25" s="31"/>
      <c r="F25" s="13"/>
      <c r="G25" s="13"/>
      <c r="H25" s="31"/>
      <c r="I25" s="31"/>
      <c r="J25" s="31"/>
      <c r="K25" s="31"/>
      <c r="L25" s="31"/>
      <c r="M25" s="13"/>
      <c r="N25" s="31"/>
      <c r="O25" s="31"/>
    </row>
    <row r="26" spans="1:15" ht="34.5" customHeight="1" x14ac:dyDescent="0.2">
      <c r="A26" s="787"/>
      <c r="B26" s="782"/>
      <c r="C26" s="144" t="s">
        <v>97</v>
      </c>
      <c r="D26" s="13"/>
      <c r="E26" s="31"/>
      <c r="F26" s="31"/>
      <c r="G26" s="31"/>
      <c r="H26" s="31"/>
      <c r="I26" s="31"/>
      <c r="J26" s="31"/>
      <c r="K26" s="31"/>
      <c r="L26" s="31"/>
      <c r="M26" s="13"/>
      <c r="N26" s="31"/>
      <c r="O26" s="31"/>
    </row>
    <row r="27" spans="1:15" ht="18" customHeight="1" x14ac:dyDescent="0.2">
      <c r="A27" s="787" t="s">
        <v>98</v>
      </c>
      <c r="B27" s="782" t="s">
        <v>99</v>
      </c>
      <c r="C27" s="5" t="s">
        <v>100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6.5" customHeight="1" x14ac:dyDescent="0.2">
      <c r="A28" s="787"/>
      <c r="B28" s="782"/>
      <c r="C28" s="144" t="s">
        <v>101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63.75" customHeight="1" x14ac:dyDescent="0.2">
      <c r="A29" s="787"/>
      <c r="B29" s="782"/>
      <c r="C29" s="144" t="s">
        <v>102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32.25" customHeight="1" x14ac:dyDescent="0.2">
      <c r="A30" s="787"/>
      <c r="B30" s="782"/>
      <c r="C30" s="144" t="s">
        <v>103</v>
      </c>
      <c r="D30" s="33"/>
      <c r="E30" s="30"/>
      <c r="F30" s="30"/>
      <c r="G30" s="33"/>
      <c r="H30" s="33"/>
      <c r="I30" s="30"/>
      <c r="J30" s="11"/>
      <c r="K30" s="30"/>
      <c r="L30" s="30"/>
      <c r="M30" s="33"/>
      <c r="N30" s="33"/>
      <c r="O30" s="33"/>
    </row>
    <row r="31" spans="1:15" ht="15" x14ac:dyDescent="0.2">
      <c r="A31" s="787"/>
      <c r="B31" s="782"/>
      <c r="C31" s="144" t="s">
        <v>104</v>
      </c>
      <c r="D31" s="33"/>
      <c r="E31" s="30"/>
      <c r="F31" s="33"/>
      <c r="G31" s="33"/>
      <c r="H31" s="33"/>
      <c r="I31" s="33"/>
      <c r="J31" s="30"/>
      <c r="K31" s="33"/>
      <c r="L31" s="33"/>
      <c r="M31" s="33"/>
      <c r="N31" s="33"/>
      <c r="O31" s="33"/>
    </row>
    <row r="32" spans="1:15" ht="16.5" customHeight="1" x14ac:dyDescent="0.2">
      <c r="A32" s="787"/>
      <c r="B32" s="782"/>
      <c r="C32" s="144" t="s">
        <v>105</v>
      </c>
      <c r="D32" s="33"/>
      <c r="E32" s="30"/>
      <c r="F32" s="33"/>
      <c r="G32" s="33"/>
      <c r="H32" s="33"/>
      <c r="I32" s="33"/>
      <c r="J32" s="30"/>
      <c r="K32" s="33"/>
      <c r="L32" s="33"/>
      <c r="M32" s="33"/>
      <c r="N32" s="33"/>
      <c r="O32" s="33"/>
    </row>
    <row r="33" spans="1:15" ht="32.25" customHeight="1" x14ac:dyDescent="0.2">
      <c r="A33" s="787" t="s">
        <v>106</v>
      </c>
      <c r="B33" s="782" t="s">
        <v>107</v>
      </c>
      <c r="C33" s="144" t="s">
        <v>97</v>
      </c>
      <c r="D33" s="33"/>
      <c r="E33" s="30"/>
      <c r="F33" s="33"/>
      <c r="G33" s="33"/>
      <c r="H33" s="33"/>
      <c r="I33" s="33"/>
      <c r="J33" s="30"/>
      <c r="K33" s="33"/>
      <c r="L33" s="33"/>
      <c r="M33" s="33"/>
      <c r="N33" s="33"/>
      <c r="O33" s="33"/>
    </row>
    <row r="34" spans="1:15" ht="18.75" customHeight="1" x14ac:dyDescent="0.2">
      <c r="A34" s="787"/>
      <c r="B34" s="782"/>
      <c r="C34" s="144" t="s">
        <v>93</v>
      </c>
      <c r="D34" s="33"/>
      <c r="E34" s="30"/>
      <c r="F34" s="30"/>
      <c r="G34" s="33"/>
      <c r="H34" s="33"/>
      <c r="I34" s="33"/>
      <c r="J34" s="30"/>
      <c r="K34" s="33"/>
      <c r="L34" s="33"/>
      <c r="M34" s="33"/>
      <c r="N34" s="33"/>
      <c r="O34" s="33"/>
    </row>
    <row r="35" spans="1:15" ht="19.5" customHeight="1" x14ac:dyDescent="0.2">
      <c r="A35" s="787"/>
      <c r="B35" s="782"/>
      <c r="C35" s="144" t="s">
        <v>94</v>
      </c>
      <c r="D35" s="33"/>
      <c r="E35" s="33"/>
      <c r="F35" s="33"/>
      <c r="G35" s="33"/>
      <c r="H35" s="33"/>
      <c r="I35" s="33"/>
      <c r="J35" s="33"/>
      <c r="K35" s="33"/>
      <c r="L35" s="33"/>
      <c r="M35" s="13"/>
      <c r="N35" s="31"/>
      <c r="O35" s="31"/>
    </row>
    <row r="36" spans="1:15" ht="18.75" customHeight="1" x14ac:dyDescent="0.2">
      <c r="A36" s="787"/>
      <c r="B36" s="782"/>
      <c r="C36" s="144" t="s">
        <v>108</v>
      </c>
      <c r="D36" s="33"/>
      <c r="E36" s="33"/>
      <c r="F36" s="33"/>
      <c r="G36" s="33"/>
      <c r="H36" s="33"/>
      <c r="I36" s="33"/>
      <c r="J36" s="33"/>
      <c r="K36" s="13"/>
      <c r="L36" s="31"/>
      <c r="M36" s="31"/>
      <c r="N36" s="31"/>
      <c r="O36" s="31"/>
    </row>
    <row r="37" spans="1:15" ht="48.75" customHeight="1" x14ac:dyDescent="0.2">
      <c r="A37" s="787"/>
      <c r="B37" s="782"/>
      <c r="C37" s="144" t="s">
        <v>95</v>
      </c>
      <c r="D37" s="33"/>
      <c r="E37" s="30"/>
      <c r="F37" s="33"/>
      <c r="G37" s="33"/>
      <c r="H37" s="33"/>
      <c r="I37" s="33"/>
      <c r="J37" s="33"/>
      <c r="K37" s="33"/>
      <c r="L37" s="33"/>
      <c r="M37" s="33"/>
      <c r="N37" s="33"/>
      <c r="O37" s="13"/>
    </row>
    <row r="38" spans="1:15" ht="16.5" customHeight="1" x14ac:dyDescent="0.2">
      <c r="A38" s="787"/>
      <c r="B38" s="782"/>
      <c r="C38" s="144" t="s">
        <v>96</v>
      </c>
      <c r="D38" s="33"/>
      <c r="E38" s="33"/>
      <c r="F38" s="33"/>
      <c r="G38" s="33"/>
      <c r="H38" s="33"/>
      <c r="I38" s="33"/>
      <c r="J38" s="33"/>
      <c r="K38" s="13"/>
      <c r="L38" s="33"/>
      <c r="M38" s="31"/>
      <c r="N38" s="31"/>
      <c r="O38" s="31"/>
    </row>
    <row r="39" spans="1:15" ht="23.25" customHeight="1" x14ac:dyDescent="0.2">
      <c r="A39" s="787" t="s">
        <v>109</v>
      </c>
      <c r="B39" s="782" t="s">
        <v>110</v>
      </c>
      <c r="C39" s="144" t="s">
        <v>111</v>
      </c>
      <c r="D39" s="13"/>
      <c r="E39" s="13"/>
      <c r="F39" s="30"/>
      <c r="G39" s="33"/>
      <c r="H39" s="33"/>
      <c r="I39" s="33"/>
      <c r="J39" s="33"/>
      <c r="K39" s="33"/>
      <c r="L39" s="13"/>
      <c r="M39" s="13"/>
      <c r="N39" s="31"/>
      <c r="O39" s="31"/>
    </row>
    <row r="40" spans="1:15" ht="36" customHeight="1" x14ac:dyDescent="0.2">
      <c r="A40" s="787"/>
      <c r="B40" s="782"/>
      <c r="C40" s="144" t="s">
        <v>112</v>
      </c>
      <c r="D40" s="33"/>
      <c r="E40" s="13"/>
      <c r="F40" s="13"/>
      <c r="G40" s="13"/>
      <c r="H40" s="13"/>
      <c r="I40" s="13"/>
      <c r="J40" s="13"/>
      <c r="K40" s="13"/>
      <c r="L40" s="13"/>
      <c r="M40" s="13"/>
      <c r="N40" s="33"/>
      <c r="O40" s="33"/>
    </row>
    <row r="41" spans="1:15" ht="32.25" customHeight="1" x14ac:dyDescent="0.2">
      <c r="A41" s="787"/>
      <c r="B41" s="782"/>
      <c r="C41" s="144" t="s">
        <v>113</v>
      </c>
      <c r="D41" s="33"/>
      <c r="E41" s="13"/>
      <c r="F41" s="30"/>
      <c r="G41" s="30"/>
      <c r="H41" s="13"/>
      <c r="I41" s="13"/>
      <c r="J41" s="13"/>
      <c r="K41" s="33"/>
      <c r="L41" s="13"/>
      <c r="M41" s="13"/>
      <c r="N41" s="33"/>
      <c r="O41" s="33"/>
    </row>
    <row r="42" spans="1:15" ht="22.5" customHeight="1" x14ac:dyDescent="0.2">
      <c r="A42" s="787"/>
      <c r="B42" s="782"/>
      <c r="C42" s="144" t="s">
        <v>114</v>
      </c>
      <c r="D42" s="17"/>
      <c r="E42" s="35"/>
      <c r="F42" s="17"/>
      <c r="G42" s="17"/>
      <c r="H42" s="17"/>
      <c r="I42" s="17"/>
      <c r="J42" s="17"/>
      <c r="K42" s="17"/>
      <c r="L42" s="17"/>
      <c r="M42" s="17"/>
      <c r="N42" s="28"/>
      <c r="O42" s="28"/>
    </row>
    <row r="43" spans="1:15" ht="18.75" customHeight="1" x14ac:dyDescent="0.2">
      <c r="A43" s="787" t="s">
        <v>115</v>
      </c>
      <c r="B43" s="782" t="s">
        <v>116</v>
      </c>
      <c r="C43" s="144" t="s">
        <v>117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1"/>
      <c r="O43" s="31"/>
    </row>
    <row r="44" spans="1:15" ht="21" customHeight="1" x14ac:dyDescent="0.2">
      <c r="A44" s="787"/>
      <c r="B44" s="782"/>
      <c r="C44" s="144" t="s">
        <v>118</v>
      </c>
      <c r="D44" s="13"/>
      <c r="E44" s="33"/>
      <c r="F44" s="33"/>
      <c r="G44" s="13"/>
      <c r="H44" s="13"/>
      <c r="I44" s="13"/>
      <c r="J44" s="33"/>
      <c r="K44" s="13"/>
      <c r="L44" s="13"/>
      <c r="M44" s="13"/>
      <c r="N44" s="31"/>
      <c r="O44" s="31"/>
    </row>
    <row r="45" spans="1:15" ht="20.25" customHeight="1" x14ac:dyDescent="0.2">
      <c r="A45" s="787"/>
      <c r="B45" s="782"/>
      <c r="C45" s="144" t="s">
        <v>88</v>
      </c>
      <c r="D45" s="13"/>
      <c r="E45" s="13"/>
      <c r="F45" s="33"/>
      <c r="G45" s="31"/>
      <c r="H45" s="33"/>
      <c r="I45" s="33"/>
      <c r="J45" s="33"/>
      <c r="K45" s="33"/>
      <c r="L45" s="33"/>
      <c r="M45" s="13"/>
      <c r="N45" s="31"/>
      <c r="O45" s="31"/>
    </row>
    <row r="46" spans="1:15" ht="49.5" customHeight="1" x14ac:dyDescent="0.2">
      <c r="A46" s="787"/>
      <c r="B46" s="782"/>
      <c r="C46" s="144" t="s">
        <v>119</v>
      </c>
      <c r="D46" s="30"/>
      <c r="E46" s="13"/>
      <c r="F46" s="13"/>
      <c r="G46" s="13"/>
      <c r="H46" s="13"/>
      <c r="I46" s="13"/>
      <c r="J46" s="13"/>
      <c r="K46" s="13"/>
      <c r="L46" s="13"/>
      <c r="M46" s="13"/>
      <c r="N46" s="31"/>
      <c r="O46" s="31"/>
    </row>
    <row r="47" spans="1:15" ht="32.25" customHeight="1" x14ac:dyDescent="0.2">
      <c r="A47" s="787" t="s">
        <v>120</v>
      </c>
      <c r="B47" s="781" t="s">
        <v>121</v>
      </c>
      <c r="C47" s="6" t="s">
        <v>122</v>
      </c>
      <c r="D47" s="17"/>
      <c r="E47" s="17"/>
      <c r="F47" s="13"/>
      <c r="G47" s="17"/>
      <c r="H47" s="17"/>
      <c r="I47" s="17"/>
      <c r="J47" s="17"/>
      <c r="K47" s="17"/>
      <c r="L47" s="17"/>
      <c r="M47" s="17"/>
      <c r="N47" s="33"/>
      <c r="O47" s="33"/>
    </row>
    <row r="48" spans="1:15" ht="49.5" customHeight="1" x14ac:dyDescent="0.2">
      <c r="A48" s="787"/>
      <c r="B48" s="781"/>
      <c r="C48" s="6" t="s">
        <v>123</v>
      </c>
      <c r="D48" s="17"/>
      <c r="E48" s="35"/>
      <c r="F48" s="17"/>
      <c r="G48" s="17"/>
      <c r="H48" s="17"/>
      <c r="I48" s="17"/>
      <c r="J48" s="17"/>
      <c r="K48" s="17"/>
      <c r="L48" s="17"/>
      <c r="M48" s="17"/>
      <c r="N48" s="28"/>
      <c r="O48" s="28"/>
    </row>
    <row r="49" spans="1:15" ht="50.25" customHeight="1" x14ac:dyDescent="0.2">
      <c r="A49" s="787"/>
      <c r="B49" s="781"/>
      <c r="C49" s="6" t="s">
        <v>124</v>
      </c>
      <c r="D49" s="17"/>
      <c r="E49" s="35"/>
      <c r="F49" s="17"/>
      <c r="G49" s="17"/>
      <c r="H49" s="17"/>
      <c r="I49" s="17"/>
      <c r="J49" s="17"/>
      <c r="K49" s="17"/>
      <c r="L49" s="17"/>
      <c r="M49" s="17"/>
      <c r="N49" s="28"/>
      <c r="O49" s="28"/>
    </row>
    <row r="50" spans="1:15" ht="33" customHeight="1" x14ac:dyDescent="0.2">
      <c r="A50" s="787"/>
      <c r="B50" s="781"/>
      <c r="C50" s="6" t="s">
        <v>125</v>
      </c>
      <c r="D50" s="33"/>
      <c r="E50" s="17"/>
      <c r="F50" s="17"/>
      <c r="G50" s="17"/>
      <c r="H50" s="17"/>
      <c r="I50" s="17"/>
      <c r="J50" s="17"/>
      <c r="K50" s="17"/>
      <c r="L50" s="17"/>
      <c r="M50" s="17"/>
      <c r="N50" s="28"/>
      <c r="O50" s="28"/>
    </row>
    <row r="51" spans="1:15" ht="49.5" customHeight="1" x14ac:dyDescent="0.2">
      <c r="A51" s="787" t="s">
        <v>126</v>
      </c>
      <c r="B51" s="782" t="s">
        <v>127</v>
      </c>
      <c r="C51" s="146" t="s">
        <v>128</v>
      </c>
      <c r="D51" s="17"/>
      <c r="E51" s="17"/>
      <c r="F51" s="13"/>
      <c r="G51" s="33"/>
      <c r="H51" s="9"/>
      <c r="I51" s="9"/>
      <c r="J51" s="9"/>
      <c r="K51" s="9"/>
      <c r="L51" s="9"/>
      <c r="M51" s="9"/>
      <c r="N51" s="36"/>
      <c r="O51" s="36"/>
    </row>
    <row r="52" spans="1:15" ht="18.75" customHeight="1" x14ac:dyDescent="0.2">
      <c r="A52" s="787"/>
      <c r="B52" s="782"/>
      <c r="C52" s="146" t="s">
        <v>118</v>
      </c>
      <c r="D52" s="33"/>
      <c r="E52" s="17"/>
      <c r="F52" s="17"/>
      <c r="G52" s="17"/>
      <c r="H52" s="17"/>
      <c r="I52" s="17"/>
      <c r="J52" s="13"/>
      <c r="K52" s="17"/>
      <c r="L52" s="17"/>
      <c r="M52" s="9"/>
      <c r="N52" s="36"/>
      <c r="O52" s="28"/>
    </row>
    <row r="53" spans="1:15" ht="78" customHeight="1" x14ac:dyDescent="0.2">
      <c r="A53" s="787"/>
      <c r="B53" s="782"/>
      <c r="C53" s="144" t="s">
        <v>129</v>
      </c>
      <c r="D53" s="9"/>
      <c r="E53" s="13"/>
      <c r="F53" s="9"/>
      <c r="G53" s="9"/>
      <c r="H53" s="9"/>
      <c r="I53" s="9"/>
      <c r="J53" s="9"/>
      <c r="K53" s="17"/>
      <c r="L53" s="17"/>
      <c r="M53" s="9"/>
      <c r="N53" s="36"/>
      <c r="O53" s="28"/>
    </row>
    <row r="54" spans="1:15" ht="50.25" customHeight="1" x14ac:dyDescent="0.2">
      <c r="A54" s="787" t="s">
        <v>130</v>
      </c>
      <c r="B54" s="782" t="s">
        <v>131</v>
      </c>
      <c r="C54" s="146" t="s">
        <v>132</v>
      </c>
      <c r="D54" s="9"/>
      <c r="E54" s="13"/>
      <c r="F54" s="9"/>
      <c r="G54" s="9"/>
      <c r="H54" s="9"/>
      <c r="I54" s="9"/>
      <c r="J54" s="9"/>
      <c r="K54" s="9"/>
      <c r="L54" s="9"/>
      <c r="M54" s="9"/>
      <c r="N54" s="32"/>
      <c r="O54" s="32"/>
    </row>
    <row r="55" spans="1:15" ht="96.75" customHeight="1" x14ac:dyDescent="0.2">
      <c r="A55" s="787"/>
      <c r="B55" s="782"/>
      <c r="C55" s="146" t="s">
        <v>133</v>
      </c>
      <c r="D55" s="9"/>
      <c r="E55" s="13"/>
      <c r="F55" s="9"/>
      <c r="G55" s="9"/>
      <c r="H55" s="9"/>
      <c r="I55" s="9"/>
      <c r="J55" s="9"/>
      <c r="K55" s="9"/>
      <c r="L55" s="9"/>
      <c r="M55" s="9"/>
      <c r="N55" s="32"/>
      <c r="O55" s="32"/>
    </row>
    <row r="56" spans="1:15" ht="60" customHeight="1" x14ac:dyDescent="0.2">
      <c r="A56" s="787"/>
      <c r="B56" s="782"/>
      <c r="C56" s="146" t="s">
        <v>134</v>
      </c>
      <c r="D56" s="13"/>
      <c r="E56" s="9"/>
      <c r="F56" s="9"/>
      <c r="G56" s="9"/>
      <c r="H56" s="9"/>
      <c r="I56" s="9"/>
      <c r="J56" s="9"/>
      <c r="K56" s="9"/>
      <c r="L56" s="9"/>
      <c r="M56" s="9"/>
      <c r="N56" s="32"/>
      <c r="O56" s="32"/>
    </row>
    <row r="57" spans="1:15" ht="33.75" customHeight="1" x14ac:dyDescent="0.2">
      <c r="A57" s="147" t="s">
        <v>135</v>
      </c>
      <c r="B57" s="144" t="s">
        <v>136</v>
      </c>
      <c r="C57" s="144" t="s">
        <v>136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63.75" customHeight="1" x14ac:dyDescent="0.2">
      <c r="A58" s="787" t="s">
        <v>137</v>
      </c>
      <c r="B58" s="782" t="s">
        <v>138</v>
      </c>
      <c r="C58" s="5" t="s">
        <v>139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33" customHeight="1" x14ac:dyDescent="0.2">
      <c r="A59" s="787"/>
      <c r="B59" s="782"/>
      <c r="C59" s="144" t="s">
        <v>140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45.75" customHeight="1" x14ac:dyDescent="0.2">
      <c r="A60" s="787"/>
      <c r="B60" s="782"/>
      <c r="C60" s="144" t="s">
        <v>119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48" customHeight="1" x14ac:dyDescent="0.2">
      <c r="A61" s="37" t="s">
        <v>141</v>
      </c>
      <c r="B61" s="144" t="s">
        <v>142</v>
      </c>
      <c r="C61" s="144" t="s">
        <v>142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31"/>
    </row>
    <row r="62" spans="1:15" ht="45.75" customHeight="1" x14ac:dyDescent="0.2">
      <c r="A62" s="37" t="s">
        <v>143</v>
      </c>
      <c r="B62" s="144" t="s">
        <v>144</v>
      </c>
      <c r="C62" s="144" t="s">
        <v>144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1"/>
      <c r="O62" s="31"/>
    </row>
    <row r="63" spans="1:15" ht="15" customHeight="1" x14ac:dyDescent="0.2">
      <c r="A63" s="1057" t="s">
        <v>145</v>
      </c>
      <c r="B63" s="782" t="s">
        <v>146</v>
      </c>
      <c r="C63" s="144" t="s">
        <v>87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1"/>
      <c r="O63" s="31"/>
    </row>
    <row r="64" spans="1:15" ht="15" customHeight="1" x14ac:dyDescent="0.2">
      <c r="A64" s="1057"/>
      <c r="B64" s="782"/>
      <c r="C64" s="144" t="s">
        <v>88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1"/>
      <c r="O64" s="31"/>
    </row>
    <row r="65" spans="1:25" ht="20.25" customHeight="1" x14ac:dyDescent="0.2">
      <c r="A65" s="1057"/>
      <c r="B65" s="782"/>
      <c r="C65" s="144" t="s">
        <v>89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1"/>
      <c r="O65" s="31"/>
    </row>
    <row r="66" spans="1:25" ht="18.75" customHeight="1" x14ac:dyDescent="0.2">
      <c r="A66" s="1057"/>
      <c r="B66" s="782"/>
      <c r="C66" s="144" t="s">
        <v>90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1"/>
      <c r="O66" s="31"/>
    </row>
    <row r="67" spans="1:25" ht="19.5" customHeight="1" x14ac:dyDescent="0.2">
      <c r="A67" s="1057" t="s">
        <v>147</v>
      </c>
      <c r="B67" s="782" t="s">
        <v>148</v>
      </c>
      <c r="C67" s="144" t="s">
        <v>93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25" ht="33" customHeight="1" x14ac:dyDescent="0.2">
      <c r="A68" s="1057"/>
      <c r="B68" s="782"/>
      <c r="C68" s="144" t="s">
        <v>97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1"/>
      <c r="O68" s="31"/>
    </row>
    <row r="69" spans="1:25" ht="17.25" customHeight="1" x14ac:dyDescent="0.2">
      <c r="A69" s="1057"/>
      <c r="B69" s="782"/>
      <c r="C69" s="144" t="s">
        <v>94</v>
      </c>
      <c r="D69" s="13"/>
      <c r="E69" s="13"/>
      <c r="F69" s="13"/>
      <c r="G69" s="13"/>
      <c r="H69" s="13"/>
      <c r="I69" s="13"/>
      <c r="J69" s="13"/>
      <c r="K69" s="31"/>
      <c r="L69" s="31"/>
      <c r="M69" s="31"/>
      <c r="N69" s="31"/>
      <c r="O69" s="31"/>
    </row>
    <row r="70" spans="1:25" ht="18" customHeight="1" x14ac:dyDescent="0.2">
      <c r="A70" s="1057"/>
      <c r="B70" s="782"/>
      <c r="C70" s="144" t="s">
        <v>108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1"/>
      <c r="O70" s="31"/>
    </row>
    <row r="71" spans="1:25" ht="19.5" customHeight="1" x14ac:dyDescent="0.2">
      <c r="A71" s="1057"/>
      <c r="B71" s="782"/>
      <c r="C71" s="144" t="s">
        <v>96</v>
      </c>
      <c r="D71" s="13"/>
      <c r="E71" s="13"/>
      <c r="F71" s="13"/>
      <c r="G71" s="13"/>
      <c r="H71" s="31"/>
      <c r="I71" s="31"/>
      <c r="J71" s="31"/>
      <c r="K71" s="31"/>
      <c r="L71" s="31"/>
      <c r="M71" s="31"/>
      <c r="N71" s="31"/>
      <c r="O71" s="31"/>
    </row>
    <row r="72" spans="1:25" ht="15" x14ac:dyDescent="0.2">
      <c r="A72" s="787" t="s">
        <v>149</v>
      </c>
      <c r="B72" s="782" t="s">
        <v>150</v>
      </c>
      <c r="C72" s="144" t="s">
        <v>151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1"/>
      <c r="O72" s="31"/>
    </row>
    <row r="73" spans="1:25" ht="75" x14ac:dyDescent="0.2">
      <c r="A73" s="787"/>
      <c r="B73" s="782"/>
      <c r="C73" s="144" t="s">
        <v>152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1"/>
      <c r="O73" s="31"/>
    </row>
    <row r="74" spans="1:25" s="93" customFormat="1" ht="15" x14ac:dyDescent="0.2">
      <c r="A74" s="975" t="s">
        <v>613</v>
      </c>
      <c r="B74" s="1011"/>
      <c r="C74" s="983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2"/>
      <c r="O74" s="9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3" customHeight="1" x14ac:dyDescent="0.2">
      <c r="A75" s="147" t="s">
        <v>3</v>
      </c>
      <c r="B75" s="782" t="s">
        <v>4</v>
      </c>
      <c r="C75" s="78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25" ht="45" x14ac:dyDescent="0.2">
      <c r="A76" s="147" t="s">
        <v>153</v>
      </c>
      <c r="B76" s="144" t="s">
        <v>154</v>
      </c>
      <c r="C76" s="144" t="s">
        <v>155</v>
      </c>
      <c r="D76" s="13"/>
      <c r="E76" s="13"/>
      <c r="F76" s="13"/>
      <c r="G76" s="9"/>
      <c r="H76" s="36"/>
      <c r="I76" s="36"/>
      <c r="J76" s="36"/>
      <c r="K76" s="36"/>
      <c r="L76" s="36"/>
      <c r="M76" s="36"/>
      <c r="N76" s="36"/>
      <c r="O76" s="36"/>
    </row>
    <row r="77" spans="1:25" ht="45" x14ac:dyDescent="0.2">
      <c r="A77" s="147" t="s">
        <v>156</v>
      </c>
      <c r="B77" s="144" t="s">
        <v>157</v>
      </c>
      <c r="C77" s="144" t="s">
        <v>155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25" ht="45" x14ac:dyDescent="0.2">
      <c r="A78" s="147" t="s">
        <v>158</v>
      </c>
      <c r="B78" s="144" t="s">
        <v>159</v>
      </c>
      <c r="C78" s="144" t="s">
        <v>160</v>
      </c>
      <c r="D78" s="13"/>
      <c r="E78" s="13"/>
      <c r="F78" s="13"/>
      <c r="G78" s="13"/>
      <c r="H78" s="13"/>
      <c r="I78" s="31"/>
      <c r="J78" s="13"/>
      <c r="K78" s="13"/>
      <c r="L78" s="13"/>
      <c r="M78" s="13"/>
      <c r="N78" s="13"/>
      <c r="O78" s="31"/>
    </row>
    <row r="79" spans="1:25" s="93" customFormat="1" ht="15" x14ac:dyDescent="0.2">
      <c r="A79" s="1041" t="s">
        <v>614</v>
      </c>
      <c r="B79" s="1042"/>
      <c r="C79" s="1043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.75" customHeight="1" x14ac:dyDescent="0.2">
      <c r="A80" s="147" t="s">
        <v>22</v>
      </c>
      <c r="B80" s="782" t="s">
        <v>23</v>
      </c>
      <c r="C80" s="782"/>
      <c r="D80" s="32"/>
      <c r="E80" s="31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1:25" ht="225.75" customHeight="1" x14ac:dyDescent="0.2">
      <c r="A81" s="147" t="s">
        <v>161</v>
      </c>
      <c r="B81" s="144" t="s">
        <v>162</v>
      </c>
      <c r="C81" s="144" t="s">
        <v>544</v>
      </c>
      <c r="D81" s="13"/>
      <c r="E81" s="13"/>
      <c r="F81" s="13"/>
      <c r="G81" s="13"/>
      <c r="H81" s="31"/>
      <c r="I81" s="31"/>
      <c r="J81" s="31"/>
      <c r="K81" s="31"/>
      <c r="L81" s="31"/>
      <c r="M81" s="31"/>
      <c r="N81" s="31"/>
      <c r="O81" s="31"/>
    </row>
    <row r="82" spans="1:25" ht="60" x14ac:dyDescent="0.2">
      <c r="A82" s="147" t="s">
        <v>163</v>
      </c>
      <c r="B82" s="144" t="s">
        <v>164</v>
      </c>
      <c r="C82" s="144" t="s">
        <v>165</v>
      </c>
      <c r="D82" s="13"/>
      <c r="E82" s="13"/>
      <c r="F82" s="13"/>
      <c r="G82" s="13"/>
      <c r="H82" s="31"/>
      <c r="I82" s="31"/>
      <c r="J82" s="31"/>
      <c r="K82" s="31"/>
      <c r="L82" s="31"/>
      <c r="M82" s="31"/>
      <c r="N82" s="31"/>
      <c r="O82" s="31"/>
    </row>
    <row r="83" spans="1:25" ht="90" x14ac:dyDescent="0.2">
      <c r="A83" s="147" t="s">
        <v>166</v>
      </c>
      <c r="B83" s="144" t="s">
        <v>167</v>
      </c>
      <c r="C83" s="144" t="s">
        <v>168</v>
      </c>
      <c r="D83" s="13"/>
      <c r="E83" s="13"/>
      <c r="F83" s="13"/>
      <c r="G83" s="13"/>
      <c r="H83" s="31"/>
      <c r="I83" s="31"/>
      <c r="J83" s="31"/>
      <c r="K83" s="31"/>
      <c r="L83" s="31"/>
      <c r="M83" s="31"/>
      <c r="N83" s="31"/>
      <c r="O83" s="31"/>
    </row>
    <row r="84" spans="1:25" ht="182.25" customHeight="1" x14ac:dyDescent="0.2">
      <c r="A84" s="147" t="s">
        <v>169</v>
      </c>
      <c r="B84" s="144" t="s">
        <v>170</v>
      </c>
      <c r="C84" s="144" t="s">
        <v>171</v>
      </c>
      <c r="D84" s="13"/>
      <c r="E84" s="13"/>
      <c r="F84" s="13"/>
      <c r="G84" s="13"/>
      <c r="H84" s="31"/>
      <c r="I84" s="31"/>
      <c r="J84" s="31"/>
      <c r="K84" s="31"/>
      <c r="L84" s="31"/>
      <c r="M84" s="31"/>
      <c r="N84" s="31"/>
      <c r="O84" s="31"/>
    </row>
    <row r="85" spans="1:25" ht="75" x14ac:dyDescent="0.2">
      <c r="A85" s="147" t="s">
        <v>174</v>
      </c>
      <c r="B85" s="144" t="s">
        <v>175</v>
      </c>
      <c r="C85" s="144" t="s">
        <v>554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25" ht="15" x14ac:dyDescent="0.2">
      <c r="A86" s="147" t="s">
        <v>172</v>
      </c>
      <c r="B86" s="144" t="s">
        <v>173</v>
      </c>
      <c r="C86" s="144" t="s">
        <v>173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25" ht="60" x14ac:dyDescent="0.2">
      <c r="A87" s="147" t="s">
        <v>579</v>
      </c>
      <c r="B87" s="144" t="s">
        <v>577</v>
      </c>
      <c r="C87" s="144" t="s">
        <v>578</v>
      </c>
      <c r="D87" s="38"/>
      <c r="E87" s="38"/>
      <c r="F87" s="38"/>
      <c r="G87" s="38"/>
      <c r="H87" s="38"/>
      <c r="J87" s="38"/>
      <c r="K87" s="38"/>
      <c r="L87" s="38"/>
      <c r="M87" s="38"/>
      <c r="N87" s="38"/>
      <c r="O87" s="38"/>
    </row>
    <row r="88" spans="1:25" s="93" customFormat="1" ht="15" x14ac:dyDescent="0.2">
      <c r="A88" s="975" t="s">
        <v>615</v>
      </c>
      <c r="B88" s="976"/>
      <c r="C88" s="977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52" t="s">
        <v>24</v>
      </c>
      <c r="B89" s="956" t="s">
        <v>25</v>
      </c>
      <c r="C89" s="957"/>
      <c r="D89" s="95"/>
      <c r="E89" s="95"/>
      <c r="F89" s="95"/>
      <c r="G89" s="95"/>
      <c r="H89" s="95"/>
      <c r="I89" s="32"/>
      <c r="J89" s="95"/>
      <c r="K89" s="95"/>
      <c r="L89" s="95"/>
      <c r="M89" s="95"/>
      <c r="N89" s="95"/>
      <c r="O89" s="95"/>
    </row>
    <row r="90" spans="1:25" ht="47.25" customHeight="1" x14ac:dyDescent="0.2">
      <c r="A90" s="147" t="s">
        <v>581</v>
      </c>
      <c r="B90" s="147" t="s">
        <v>580</v>
      </c>
      <c r="C90" s="150" t="s">
        <v>582</v>
      </c>
      <c r="D90" s="38"/>
      <c r="E90" s="38"/>
      <c r="F90" s="38"/>
      <c r="G90" s="38"/>
      <c r="H90" s="38"/>
      <c r="I90" s="32"/>
      <c r="J90" s="38"/>
      <c r="K90" s="38"/>
      <c r="L90" s="38"/>
      <c r="M90" s="38"/>
      <c r="N90" s="38"/>
      <c r="O90" s="38"/>
    </row>
    <row r="91" spans="1:25" ht="47.25" customHeight="1" x14ac:dyDescent="0.2">
      <c r="A91" s="147" t="s">
        <v>583</v>
      </c>
      <c r="B91" s="147" t="s">
        <v>584</v>
      </c>
      <c r="C91" s="150" t="s">
        <v>585</v>
      </c>
      <c r="D91" s="38"/>
      <c r="E91" s="38"/>
      <c r="F91" s="38"/>
      <c r="G91" s="38"/>
      <c r="H91" s="38"/>
      <c r="I91" s="32"/>
      <c r="J91" s="38"/>
      <c r="K91" s="38"/>
      <c r="L91" s="38"/>
      <c r="M91" s="38"/>
      <c r="N91" s="38"/>
      <c r="O91" s="38"/>
    </row>
    <row r="92" spans="1:25" ht="167.25" customHeight="1" x14ac:dyDescent="0.2">
      <c r="A92" s="147" t="s">
        <v>176</v>
      </c>
      <c r="B92" s="144" t="s">
        <v>584</v>
      </c>
      <c r="C92" s="144" t="s">
        <v>177</v>
      </c>
      <c r="D92" s="38"/>
      <c r="E92" s="38"/>
      <c r="F92" s="38"/>
      <c r="G92" s="38"/>
      <c r="H92" s="38"/>
      <c r="I92" s="38"/>
      <c r="J92" s="38"/>
      <c r="K92" s="17"/>
      <c r="L92" s="17"/>
      <c r="M92" s="17"/>
      <c r="N92" s="17"/>
      <c r="O92" s="28"/>
    </row>
    <row r="93" spans="1:25" ht="47.25" customHeight="1" x14ac:dyDescent="0.2">
      <c r="A93" s="147" t="s">
        <v>178</v>
      </c>
      <c r="B93" s="144" t="s">
        <v>179</v>
      </c>
      <c r="C93" s="144" t="s">
        <v>180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25" s="93" customFormat="1" ht="18.75" customHeight="1" x14ac:dyDescent="0.2">
      <c r="A94" s="975" t="s">
        <v>616</v>
      </c>
      <c r="B94" s="1011"/>
      <c r="C94" s="983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">
      <c r="A95" s="146" t="s">
        <v>45</v>
      </c>
      <c r="B95" s="964" t="s">
        <v>46</v>
      </c>
      <c r="C95" s="965"/>
      <c r="D95" s="17"/>
      <c r="E95" s="35"/>
      <c r="F95" s="17"/>
      <c r="G95" s="17"/>
      <c r="H95" s="17"/>
      <c r="I95" s="17"/>
      <c r="J95" s="17"/>
      <c r="K95" s="17"/>
      <c r="L95" s="17"/>
      <c r="M95" s="17"/>
      <c r="N95" s="28"/>
      <c r="O95" s="28"/>
    </row>
    <row r="96" spans="1:25" s="4" customFormat="1" ht="45.75" customHeight="1" x14ac:dyDescent="0.25">
      <c r="A96" s="1034" t="s">
        <v>182</v>
      </c>
      <c r="B96" s="1035" t="s">
        <v>408</v>
      </c>
      <c r="C96" s="161" t="s">
        <v>183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/>
      <c r="Q96"/>
      <c r="R96"/>
      <c r="S96"/>
      <c r="T96"/>
      <c r="U96"/>
      <c r="V96"/>
      <c r="W96"/>
      <c r="X96"/>
      <c r="Y96"/>
    </row>
    <row r="97" spans="1:25" s="4" customFormat="1" ht="46.5" customHeight="1" x14ac:dyDescent="0.25">
      <c r="A97" s="1034"/>
      <c r="B97" s="1036"/>
      <c r="C97" s="161" t="s">
        <v>184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/>
      <c r="Q97"/>
      <c r="R97"/>
      <c r="S97"/>
      <c r="T97"/>
      <c r="U97"/>
      <c r="V97"/>
      <c r="W97"/>
      <c r="X97"/>
      <c r="Y97"/>
    </row>
    <row r="98" spans="1:25" s="4" customFormat="1" ht="60.75" customHeight="1" x14ac:dyDescent="0.25">
      <c r="A98" s="1034"/>
      <c r="B98" s="1036"/>
      <c r="C98" s="161" t="s">
        <v>185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/>
      <c r="Q98"/>
      <c r="R98"/>
      <c r="S98"/>
      <c r="T98"/>
      <c r="U98"/>
      <c r="V98"/>
      <c r="W98"/>
      <c r="X98"/>
      <c r="Y98"/>
    </row>
    <row r="99" spans="1:25" s="4" customFormat="1" ht="18.75" customHeight="1" x14ac:dyDescent="0.25">
      <c r="A99" s="1034"/>
      <c r="B99" s="1036"/>
      <c r="C99" s="161" t="s">
        <v>186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/>
      <c r="Q99"/>
      <c r="R99"/>
      <c r="S99"/>
      <c r="T99"/>
      <c r="U99"/>
      <c r="V99"/>
      <c r="W99"/>
      <c r="X99"/>
      <c r="Y99"/>
    </row>
    <row r="100" spans="1:25" s="4" customFormat="1" ht="33.75" customHeight="1" x14ac:dyDescent="0.25">
      <c r="A100" s="1034"/>
      <c r="B100" s="1036"/>
      <c r="C100" s="161" t="s">
        <v>187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/>
      <c r="Q100"/>
      <c r="R100"/>
      <c r="S100"/>
      <c r="T100"/>
      <c r="U100"/>
      <c r="V100"/>
      <c r="W100"/>
      <c r="X100"/>
      <c r="Y100"/>
    </row>
    <row r="101" spans="1:25" s="4" customFormat="1" ht="33.75" customHeight="1" x14ac:dyDescent="0.25">
      <c r="A101" s="1034"/>
      <c r="B101" s="1037"/>
      <c r="C101" s="161" t="s">
        <v>586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/>
      <c r="Q101"/>
      <c r="R101"/>
      <c r="S101"/>
      <c r="T101"/>
      <c r="U101"/>
      <c r="V101"/>
      <c r="W101"/>
      <c r="X101"/>
      <c r="Y101"/>
    </row>
    <row r="102" spans="1:25" s="4" customFormat="1" ht="18" customHeight="1" x14ac:dyDescent="0.25">
      <c r="A102" s="1034"/>
      <c r="B102" s="799" t="s">
        <v>188</v>
      </c>
      <c r="C102" s="161" t="s">
        <v>186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31"/>
      <c r="O102" s="31"/>
      <c r="P102"/>
      <c r="Q102"/>
      <c r="R102"/>
      <c r="S102"/>
      <c r="T102"/>
      <c r="U102"/>
      <c r="V102"/>
      <c r="W102"/>
      <c r="X102"/>
      <c r="Y102"/>
    </row>
    <row r="103" spans="1:25" s="4" customFormat="1" ht="16.5" customHeight="1" x14ac:dyDescent="0.25">
      <c r="A103" s="1034"/>
      <c r="B103" s="799"/>
      <c r="C103" s="161" t="s">
        <v>118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31"/>
      <c r="O103" s="31"/>
      <c r="P103"/>
      <c r="Q103"/>
      <c r="R103"/>
      <c r="S103"/>
      <c r="T103"/>
      <c r="U103"/>
      <c r="V103"/>
      <c r="W103"/>
      <c r="X103"/>
      <c r="Y103"/>
    </row>
    <row r="104" spans="1:25" s="4" customFormat="1" ht="59.25" customHeight="1" x14ac:dyDescent="0.25">
      <c r="A104" s="1034"/>
      <c r="B104" s="799"/>
      <c r="C104" s="161" t="s">
        <v>181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31"/>
      <c r="O104" s="31"/>
      <c r="P104"/>
      <c r="Q104"/>
      <c r="R104"/>
      <c r="S104"/>
      <c r="T104"/>
      <c r="U104"/>
      <c r="V104"/>
      <c r="W104"/>
      <c r="X104"/>
      <c r="Y104"/>
    </row>
    <row r="105" spans="1:25" s="4" customFormat="1" ht="30.75" customHeight="1" x14ac:dyDescent="0.25">
      <c r="A105" s="1034"/>
      <c r="B105" s="799"/>
      <c r="C105" s="161" t="s">
        <v>103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31"/>
      <c r="O105" s="31"/>
      <c r="P105"/>
      <c r="Q105"/>
      <c r="R105"/>
      <c r="S105"/>
      <c r="T105"/>
      <c r="U105"/>
      <c r="V105"/>
      <c r="W105"/>
      <c r="X105"/>
      <c r="Y105"/>
    </row>
    <row r="106" spans="1:25" s="4" customFormat="1" ht="15" customHeight="1" x14ac:dyDescent="0.25">
      <c r="A106" s="1008"/>
      <c r="B106" s="799"/>
      <c r="C106" s="161" t="s">
        <v>189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31"/>
      <c r="O106" s="31"/>
      <c r="P106"/>
      <c r="Q106"/>
      <c r="R106"/>
      <c r="S106"/>
      <c r="T106"/>
      <c r="U106"/>
      <c r="V106"/>
      <c r="W106"/>
      <c r="X106"/>
      <c r="Y106"/>
    </row>
    <row r="107" spans="1:25" s="4" customFormat="1" ht="15" customHeight="1" x14ac:dyDescent="0.25">
      <c r="A107" s="78" t="s">
        <v>588</v>
      </c>
      <c r="B107" s="157" t="s">
        <v>587</v>
      </c>
      <c r="C107" s="161" t="s">
        <v>589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1"/>
      <c r="O107" s="31"/>
      <c r="P107"/>
      <c r="Q107"/>
      <c r="R107"/>
      <c r="S107"/>
      <c r="T107"/>
      <c r="U107"/>
      <c r="V107"/>
      <c r="W107"/>
      <c r="X107"/>
      <c r="Y107"/>
    </row>
    <row r="108" spans="1:25" s="4" customFormat="1" ht="59.25" customHeight="1" x14ac:dyDescent="0.25">
      <c r="A108" s="78" t="s">
        <v>392</v>
      </c>
      <c r="B108" s="157" t="s">
        <v>391</v>
      </c>
      <c r="C108" s="161" t="s">
        <v>409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/>
      <c r="Q108"/>
      <c r="R108"/>
      <c r="S108"/>
      <c r="T108"/>
      <c r="U108"/>
      <c r="V108"/>
      <c r="W108"/>
      <c r="X108"/>
      <c r="Y108"/>
    </row>
    <row r="109" spans="1:25" s="4" customFormat="1" ht="90.75" customHeight="1" x14ac:dyDescent="0.25">
      <c r="A109" s="78" t="s">
        <v>393</v>
      </c>
      <c r="B109" s="157" t="s">
        <v>190</v>
      </c>
      <c r="C109" s="161" t="s">
        <v>394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/>
      <c r="Q109"/>
      <c r="R109"/>
      <c r="S109"/>
      <c r="T109"/>
      <c r="U109"/>
      <c r="V109"/>
      <c r="W109"/>
      <c r="X109"/>
      <c r="Y109"/>
    </row>
    <row r="110" spans="1:25" s="4" customFormat="1" ht="48" customHeight="1" x14ac:dyDescent="0.25">
      <c r="A110" s="78" t="s">
        <v>592</v>
      </c>
      <c r="B110" s="157" t="s">
        <v>591</v>
      </c>
      <c r="C110" s="161" t="s">
        <v>590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/>
      <c r="Q110"/>
      <c r="R110"/>
      <c r="S110"/>
      <c r="T110"/>
      <c r="U110"/>
      <c r="V110"/>
      <c r="W110"/>
      <c r="X110"/>
      <c r="Y110"/>
    </row>
    <row r="111" spans="1:25" s="4" customFormat="1" ht="30" customHeight="1" x14ac:dyDescent="0.25">
      <c r="A111" s="78" t="s">
        <v>401</v>
      </c>
      <c r="B111" s="157" t="s">
        <v>400</v>
      </c>
      <c r="C111" s="161" t="s">
        <v>402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/>
      <c r="Q111"/>
      <c r="R111"/>
      <c r="S111"/>
      <c r="T111"/>
      <c r="U111"/>
      <c r="V111"/>
      <c r="W111"/>
      <c r="X111"/>
      <c r="Y111"/>
    </row>
    <row r="112" spans="1:25" s="4" customFormat="1" ht="77.25" customHeight="1" x14ac:dyDescent="0.25">
      <c r="A112" s="78" t="s">
        <v>396</v>
      </c>
      <c r="B112" s="157" t="s">
        <v>395</v>
      </c>
      <c r="C112" s="161" t="s">
        <v>397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/>
      <c r="Q112"/>
      <c r="R112"/>
      <c r="S112"/>
      <c r="T112"/>
      <c r="U112"/>
      <c r="V112"/>
      <c r="W112"/>
      <c r="X112"/>
      <c r="Y112"/>
    </row>
    <row r="113" spans="1:25" s="4" customFormat="1" ht="29.25" customHeight="1" x14ac:dyDescent="0.25">
      <c r="A113" s="1007" t="s">
        <v>399</v>
      </c>
      <c r="B113" s="1024" t="s">
        <v>398</v>
      </c>
      <c r="C113" s="161" t="s">
        <v>191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1"/>
      <c r="P113"/>
      <c r="Q113"/>
      <c r="R113"/>
      <c r="S113"/>
      <c r="T113"/>
      <c r="U113"/>
      <c r="V113"/>
      <c r="W113"/>
      <c r="X113"/>
      <c r="Y113"/>
    </row>
    <row r="114" spans="1:25" s="4" customFormat="1" ht="29.25" customHeight="1" x14ac:dyDescent="0.25">
      <c r="A114" s="1008"/>
      <c r="B114" s="1025"/>
      <c r="C114" s="161" t="s">
        <v>192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/>
      <c r="Q114"/>
      <c r="R114"/>
      <c r="S114"/>
      <c r="T114"/>
      <c r="U114"/>
      <c r="V114"/>
      <c r="W114"/>
      <c r="X114"/>
      <c r="Y114"/>
    </row>
    <row r="115" spans="1:25" s="4" customFormat="1" ht="15.75" customHeight="1" x14ac:dyDescent="0.25">
      <c r="A115" s="158" t="s">
        <v>407</v>
      </c>
      <c r="B115" s="39" t="s">
        <v>403</v>
      </c>
      <c r="C115" s="161" t="s">
        <v>404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/>
      <c r="Q115"/>
      <c r="R115"/>
      <c r="S115"/>
      <c r="T115"/>
      <c r="U115"/>
      <c r="V115"/>
      <c r="W115"/>
      <c r="X115"/>
      <c r="Y115"/>
    </row>
    <row r="116" spans="1:25" s="4" customFormat="1" ht="15.75" customHeight="1" x14ac:dyDescent="0.25">
      <c r="A116" s="158"/>
      <c r="B116" s="39"/>
      <c r="C116" s="161" t="s">
        <v>405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/>
      <c r="Q116"/>
      <c r="R116"/>
      <c r="S116"/>
      <c r="T116"/>
      <c r="U116"/>
      <c r="V116"/>
      <c r="W116"/>
      <c r="X116"/>
      <c r="Y116"/>
    </row>
    <row r="117" spans="1:25" s="4" customFormat="1" ht="14.25" customHeight="1" x14ac:dyDescent="0.25">
      <c r="A117" s="158"/>
      <c r="B117" s="39"/>
      <c r="C117" s="161" t="s">
        <v>193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/>
      <c r="Q117"/>
      <c r="R117"/>
      <c r="S117"/>
      <c r="T117"/>
      <c r="U117"/>
      <c r="V117"/>
      <c r="W117"/>
      <c r="X117"/>
      <c r="Y117"/>
    </row>
    <row r="118" spans="1:25" s="4" customFormat="1" ht="16.5" customHeight="1" x14ac:dyDescent="0.25">
      <c r="A118" s="158"/>
      <c r="B118" s="39"/>
      <c r="C118" s="161" t="s">
        <v>406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/>
      <c r="Q118"/>
      <c r="R118"/>
      <c r="S118"/>
      <c r="T118"/>
      <c r="U118"/>
      <c r="V118"/>
      <c r="W118"/>
      <c r="X118"/>
      <c r="Y118"/>
    </row>
    <row r="119" spans="1:25" ht="16.5" customHeight="1" x14ac:dyDescent="0.2">
      <c r="A119" s="86" t="s">
        <v>194</v>
      </c>
      <c r="B119" s="1026" t="s">
        <v>195</v>
      </c>
      <c r="C119" s="40" t="s">
        <v>374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25" ht="15.75" customHeight="1" x14ac:dyDescent="0.2">
      <c r="A120" s="1029"/>
      <c r="B120" s="1027"/>
      <c r="C120" s="40" t="s">
        <v>373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25" ht="15.75" customHeight="1" x14ac:dyDescent="0.2">
      <c r="A121" s="1030"/>
      <c r="B121" s="1028"/>
      <c r="C121" s="146" t="s">
        <v>593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25" ht="30" x14ac:dyDescent="0.2">
      <c r="A122" s="787" t="s">
        <v>196</v>
      </c>
      <c r="B122" s="782" t="s">
        <v>197</v>
      </c>
      <c r="C122" s="144" t="s">
        <v>198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25" ht="30" x14ac:dyDescent="0.2">
      <c r="A123" s="787"/>
      <c r="B123" s="782"/>
      <c r="C123" s="144" t="s">
        <v>197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25" ht="34.5" customHeight="1" x14ac:dyDescent="0.2">
      <c r="A124" s="995" t="s">
        <v>199</v>
      </c>
      <c r="B124" s="936" t="s">
        <v>200</v>
      </c>
      <c r="C124" s="144" t="s">
        <v>376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25" ht="30" x14ac:dyDescent="0.2">
      <c r="A125" s="1019"/>
      <c r="B125" s="1020"/>
      <c r="C125" s="144" t="s">
        <v>377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25" ht="15" x14ac:dyDescent="0.2">
      <c r="A126" s="1001"/>
      <c r="B126" s="937"/>
      <c r="C126" s="144" t="s">
        <v>375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25" ht="48.75" customHeight="1" x14ac:dyDescent="0.2">
      <c r="A127" s="147" t="s">
        <v>201</v>
      </c>
      <c r="B127" s="144" t="s">
        <v>202</v>
      </c>
      <c r="C127" s="144" t="s">
        <v>190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25" ht="44.25" customHeight="1" x14ac:dyDescent="0.2">
      <c r="A128" s="995" t="s">
        <v>203</v>
      </c>
      <c r="B128" s="936" t="s">
        <v>191</v>
      </c>
      <c r="C128" s="144" t="s">
        <v>378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25" ht="30" x14ac:dyDescent="0.2">
      <c r="A129" s="1001"/>
      <c r="B129" s="937"/>
      <c r="C129" s="144" t="s">
        <v>192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25" s="2" customFormat="1" ht="18.75" customHeight="1" x14ac:dyDescent="0.2">
      <c r="A130" s="1064" t="s">
        <v>204</v>
      </c>
      <c r="B130" s="1026" t="s">
        <v>205</v>
      </c>
      <c r="C130" s="144" t="s">
        <v>379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25" ht="15" x14ac:dyDescent="0.2">
      <c r="A131" s="1029"/>
      <c r="B131" s="1027"/>
      <c r="C131" s="144" t="s">
        <v>380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25" ht="15" x14ac:dyDescent="0.2">
      <c r="A132" s="1029"/>
      <c r="B132" s="1027"/>
      <c r="C132" s="144" t="s">
        <v>193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25" ht="15" x14ac:dyDescent="0.2">
      <c r="A133" s="1030"/>
      <c r="B133" s="1028"/>
      <c r="C133" s="144" t="s">
        <v>406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25" ht="14.25" customHeight="1" x14ac:dyDescent="0.2">
      <c r="A134" s="995" t="s">
        <v>206</v>
      </c>
      <c r="B134" s="936" t="s">
        <v>207</v>
      </c>
      <c r="C134" s="144" t="s">
        <v>382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25" ht="15" x14ac:dyDescent="0.2">
      <c r="A135" s="1019"/>
      <c r="B135" s="1020"/>
      <c r="C135" s="144" t="s">
        <v>373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25" ht="15" x14ac:dyDescent="0.2">
      <c r="A136" s="1001"/>
      <c r="B136" s="937"/>
      <c r="C136" s="144" t="s">
        <v>381</v>
      </c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25" ht="30" x14ac:dyDescent="0.2">
      <c r="A137" s="787" t="s">
        <v>208</v>
      </c>
      <c r="B137" s="782" t="s">
        <v>209</v>
      </c>
      <c r="C137" s="144" t="s">
        <v>543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25" ht="15" x14ac:dyDescent="0.2">
      <c r="A138" s="787"/>
      <c r="B138" s="782"/>
      <c r="C138" s="144" t="s">
        <v>375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25" ht="29.25" customHeight="1" x14ac:dyDescent="0.2">
      <c r="A139" s="787"/>
      <c r="B139" s="782"/>
      <c r="C139" s="144" t="s">
        <v>377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25" s="93" customFormat="1" ht="15" customHeight="1" x14ac:dyDescent="0.2">
      <c r="A140" s="975" t="s">
        <v>617</v>
      </c>
      <c r="B140" s="1011"/>
      <c r="C140" s="983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x14ac:dyDescent="0.2">
      <c r="A141" s="146" t="s">
        <v>40</v>
      </c>
      <c r="B141" s="964" t="s">
        <v>41</v>
      </c>
      <c r="C141" s="965"/>
      <c r="D141" s="17"/>
      <c r="E141" s="35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25" ht="45" x14ac:dyDescent="0.2">
      <c r="A142" s="147" t="s">
        <v>210</v>
      </c>
      <c r="B142" s="146" t="s">
        <v>211</v>
      </c>
      <c r="C142" s="144" t="s">
        <v>211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25" ht="15" x14ac:dyDescent="0.2">
      <c r="A143" s="1007" t="s">
        <v>383</v>
      </c>
      <c r="B143" s="1009" t="s">
        <v>384</v>
      </c>
      <c r="C143" s="161" t="s">
        <v>385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25" ht="32.25" customHeight="1" x14ac:dyDescent="0.2">
      <c r="A144" s="1008"/>
      <c r="B144" s="1010"/>
      <c r="C144" s="161" t="s">
        <v>386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25" ht="15" x14ac:dyDescent="0.2">
      <c r="A145" s="787" t="s">
        <v>212</v>
      </c>
      <c r="B145" s="781" t="s">
        <v>213</v>
      </c>
      <c r="C145" s="37" t="s">
        <v>214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25" ht="45" x14ac:dyDescent="0.2">
      <c r="A146" s="787"/>
      <c r="B146" s="781"/>
      <c r="C146" s="146" t="s">
        <v>215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25" ht="45" x14ac:dyDescent="0.2">
      <c r="A147" s="147" t="s">
        <v>216</v>
      </c>
      <c r="B147" s="146" t="s">
        <v>217</v>
      </c>
      <c r="C147" s="144" t="s">
        <v>218</v>
      </c>
      <c r="D147" s="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25" s="93" customFormat="1" ht="15" x14ac:dyDescent="0.2">
      <c r="A148" s="975" t="s">
        <v>618</v>
      </c>
      <c r="B148" s="1011"/>
      <c r="C148" s="983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9.25" customHeight="1" x14ac:dyDescent="0.2">
      <c r="A149" s="152" t="s">
        <v>553</v>
      </c>
      <c r="B149" s="1012" t="s">
        <v>632</v>
      </c>
      <c r="C149" s="994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25" ht="31.5" customHeight="1" x14ac:dyDescent="0.2">
      <c r="A150" s="152" t="s">
        <v>630</v>
      </c>
      <c r="B150" s="152" t="s">
        <v>631</v>
      </c>
      <c r="C150" s="152" t="s">
        <v>361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25" ht="15" x14ac:dyDescent="0.2">
      <c r="A151" s="1002" t="s">
        <v>629</v>
      </c>
      <c r="B151" s="1003"/>
      <c r="C151" s="994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1:25" ht="29.25" customHeight="1" x14ac:dyDescent="0.2">
      <c r="A152" s="144" t="s">
        <v>26</v>
      </c>
      <c r="B152" s="782" t="s">
        <v>27</v>
      </c>
      <c r="C152" s="782"/>
      <c r="D152" s="17"/>
      <c r="E152" s="35"/>
      <c r="F152" s="17"/>
      <c r="G152" s="17"/>
      <c r="H152" s="17"/>
      <c r="I152" s="17"/>
      <c r="J152" s="17"/>
      <c r="K152" s="17"/>
      <c r="L152" s="17"/>
      <c r="M152" s="17"/>
      <c r="N152" s="28"/>
      <c r="O152" s="28"/>
    </row>
    <row r="153" spans="1:25" ht="28.5" customHeight="1" x14ac:dyDescent="0.2">
      <c r="A153" s="42" t="s">
        <v>219</v>
      </c>
      <c r="B153" s="144" t="s">
        <v>220</v>
      </c>
      <c r="C153" s="144" t="s">
        <v>221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25" ht="166.5" customHeight="1" x14ac:dyDescent="0.2">
      <c r="A154" s="147" t="s">
        <v>222</v>
      </c>
      <c r="B154" s="144" t="s">
        <v>223</v>
      </c>
      <c r="C154" s="144" t="s">
        <v>224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25" ht="90.75" customHeight="1" x14ac:dyDescent="0.2">
      <c r="A155" s="40" t="s">
        <v>225</v>
      </c>
      <c r="B155" s="144" t="s">
        <v>226</v>
      </c>
      <c r="C155" s="144" t="s">
        <v>227</v>
      </c>
      <c r="D155" s="108"/>
      <c r="E155" s="109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25" ht="78" customHeight="1" x14ac:dyDescent="0.2">
      <c r="A156" s="105" t="s">
        <v>228</v>
      </c>
      <c r="B156" s="106" t="s">
        <v>229</v>
      </c>
      <c r="C156" s="144" t="s">
        <v>622</v>
      </c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</row>
    <row r="157" spans="1:25" ht="27.75" customHeight="1" x14ac:dyDescent="0.2">
      <c r="A157" s="787" t="s">
        <v>230</v>
      </c>
      <c r="B157" s="782" t="s">
        <v>231</v>
      </c>
      <c r="C157" s="144" t="s">
        <v>232</v>
      </c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</row>
    <row r="158" spans="1:25" ht="30" x14ac:dyDescent="0.2">
      <c r="A158" s="787"/>
      <c r="B158" s="782"/>
      <c r="C158" s="144" t="s">
        <v>231</v>
      </c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</row>
    <row r="159" spans="1:25" ht="15.75" customHeight="1" x14ac:dyDescent="0.2">
      <c r="A159" s="787"/>
      <c r="B159" s="782"/>
      <c r="C159" s="144" t="s">
        <v>233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25" ht="94.5" customHeight="1" x14ac:dyDescent="0.2">
      <c r="A160" s="105" t="s">
        <v>234</v>
      </c>
      <c r="B160" s="106" t="s">
        <v>235</v>
      </c>
      <c r="C160" s="144" t="s">
        <v>623</v>
      </c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</row>
    <row r="161" spans="1:27" ht="49.5" customHeight="1" x14ac:dyDescent="0.2">
      <c r="A161" s="86" t="s">
        <v>237</v>
      </c>
      <c r="B161" s="110" t="s">
        <v>238</v>
      </c>
      <c r="C161" s="144" t="s">
        <v>180</v>
      </c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</row>
    <row r="162" spans="1:27" ht="45" x14ac:dyDescent="0.2">
      <c r="A162" s="147" t="s">
        <v>239</v>
      </c>
      <c r="B162" s="144" t="s">
        <v>240</v>
      </c>
      <c r="C162" s="146" t="s">
        <v>236</v>
      </c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</row>
    <row r="163" spans="1:27" s="93" customFormat="1" ht="15" x14ac:dyDescent="0.2">
      <c r="A163" s="1004" t="s">
        <v>620</v>
      </c>
      <c r="B163" s="1005"/>
      <c r="C163" s="100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7" ht="15" x14ac:dyDescent="0.2">
      <c r="A164" s="147" t="s">
        <v>61</v>
      </c>
      <c r="B164" s="782" t="s">
        <v>62</v>
      </c>
      <c r="C164" s="782"/>
      <c r="D164" s="17"/>
      <c r="E164" s="35"/>
      <c r="F164" s="17"/>
      <c r="G164" s="17"/>
      <c r="H164" s="17"/>
      <c r="I164" s="17"/>
      <c r="J164" s="17"/>
      <c r="K164" s="17"/>
      <c r="L164" s="17"/>
      <c r="M164" s="17"/>
      <c r="N164" s="28"/>
      <c r="O164" s="28"/>
    </row>
    <row r="165" spans="1:27" ht="75" x14ac:dyDescent="0.2">
      <c r="A165" s="147" t="s">
        <v>241</v>
      </c>
      <c r="B165" s="144" t="s">
        <v>242</v>
      </c>
      <c r="C165" s="144" t="s">
        <v>387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27" ht="57.75" customHeight="1" x14ac:dyDescent="0.2">
      <c r="A166" s="147" t="s">
        <v>243</v>
      </c>
      <c r="B166" s="144" t="s">
        <v>244</v>
      </c>
      <c r="C166" s="144" t="s">
        <v>245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27" ht="30" x14ac:dyDescent="0.2">
      <c r="A167" s="147" t="s">
        <v>246</v>
      </c>
      <c r="B167" s="144" t="s">
        <v>247</v>
      </c>
      <c r="C167" s="144" t="s">
        <v>248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pans="1:27" ht="90.75" customHeight="1" x14ac:dyDescent="0.2">
      <c r="A168" s="147" t="s">
        <v>243</v>
      </c>
      <c r="B168" s="144" t="s">
        <v>244</v>
      </c>
      <c r="C168" s="144" t="s">
        <v>563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pans="1:27" ht="30" x14ac:dyDescent="0.2">
      <c r="A169" s="147" t="s">
        <v>249</v>
      </c>
      <c r="B169" s="144" t="s">
        <v>250</v>
      </c>
      <c r="C169" s="144" t="s">
        <v>251</v>
      </c>
      <c r="D169" s="43"/>
      <c r="E169" s="43"/>
      <c r="F169" s="43"/>
      <c r="G169" s="13"/>
      <c r="H169" s="43"/>
      <c r="I169" s="13"/>
      <c r="J169" s="43"/>
      <c r="K169" s="13"/>
      <c r="L169" s="43"/>
      <c r="M169" s="43"/>
      <c r="N169" s="43"/>
      <c r="O169" s="43"/>
    </row>
    <row r="170" spans="1:27" ht="15" x14ac:dyDescent="0.2">
      <c r="A170" s="147" t="s">
        <v>594</v>
      </c>
      <c r="B170" s="144" t="s">
        <v>595</v>
      </c>
      <c r="C170" s="144" t="s">
        <v>595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1:27" s="93" customFormat="1" ht="15" x14ac:dyDescent="0.2">
      <c r="A171" s="975" t="s">
        <v>619</v>
      </c>
      <c r="B171" s="976"/>
      <c r="C171" s="977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7" s="97" customFormat="1" ht="30" customHeight="1" x14ac:dyDescent="0.2">
      <c r="A172" s="958" t="s">
        <v>567</v>
      </c>
      <c r="B172" s="959"/>
      <c r="C172" s="96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</row>
    <row r="173" spans="1:27" ht="30.75" customHeight="1" x14ac:dyDescent="0.2">
      <c r="A173" s="990" t="s">
        <v>28</v>
      </c>
      <c r="B173" s="991"/>
      <c r="C173" s="992"/>
      <c r="D173" s="44"/>
      <c r="E173" s="45"/>
      <c r="F173" s="44"/>
      <c r="G173" s="44"/>
      <c r="H173" s="44"/>
      <c r="I173" s="44"/>
      <c r="J173" s="44"/>
      <c r="K173" s="44"/>
      <c r="L173" s="44"/>
      <c r="M173" s="41"/>
      <c r="N173" s="28"/>
      <c r="O173" s="28"/>
    </row>
    <row r="174" spans="1:27" ht="15" x14ac:dyDescent="0.2">
      <c r="A174" s="146" t="s">
        <v>12</v>
      </c>
      <c r="B174" s="781" t="s">
        <v>13</v>
      </c>
      <c r="C174" s="781"/>
      <c r="D174" s="29"/>
      <c r="E174" s="46"/>
      <c r="F174" s="29"/>
      <c r="G174" s="29"/>
      <c r="H174" s="29"/>
      <c r="I174" s="29"/>
      <c r="J174" s="29"/>
      <c r="K174" s="29"/>
      <c r="L174" s="29"/>
      <c r="M174" s="17"/>
      <c r="N174" s="28"/>
      <c r="O174" s="28"/>
    </row>
    <row r="175" spans="1:27" ht="45" x14ac:dyDescent="0.2">
      <c r="A175" s="146" t="s">
        <v>252</v>
      </c>
      <c r="B175" s="146" t="s">
        <v>253</v>
      </c>
      <c r="C175" s="146" t="s">
        <v>254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27" s="8" customFormat="1" ht="122.25" customHeight="1" x14ac:dyDescent="0.2">
      <c r="A176" s="142" t="s">
        <v>255</v>
      </c>
      <c r="B176" s="142" t="s">
        <v>256</v>
      </c>
      <c r="C176" s="145" t="s">
        <v>633</v>
      </c>
      <c r="D176" s="598">
        <v>54</v>
      </c>
      <c r="E176" s="598">
        <v>54</v>
      </c>
      <c r="F176" s="598">
        <v>54</v>
      </c>
      <c r="G176" s="598">
        <v>54</v>
      </c>
      <c r="H176" s="598">
        <v>54</v>
      </c>
      <c r="I176" s="598">
        <v>54</v>
      </c>
      <c r="J176" s="598">
        <v>54</v>
      </c>
      <c r="K176" s="598">
        <v>54</v>
      </c>
      <c r="L176" s="598">
        <v>54</v>
      </c>
      <c r="M176" s="598">
        <v>54</v>
      </c>
      <c r="N176" s="598">
        <v>54</v>
      </c>
      <c r="O176" s="598">
        <v>54</v>
      </c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36" customHeight="1" x14ac:dyDescent="0.2">
      <c r="A177" s="143" t="s">
        <v>635</v>
      </c>
      <c r="B177" s="143" t="s">
        <v>634</v>
      </c>
      <c r="C177" s="147" t="s">
        <v>636</v>
      </c>
      <c r="D177" s="13"/>
      <c r="E177" s="13"/>
      <c r="F177" s="13"/>
      <c r="G177" s="31"/>
      <c r="H177" s="31"/>
      <c r="I177" s="47"/>
      <c r="J177" s="31"/>
      <c r="K177" s="31"/>
      <c r="L177" s="31"/>
      <c r="M177" s="31"/>
      <c r="N177" s="31"/>
      <c r="O177" s="31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64.25" customHeight="1" x14ac:dyDescent="0.2">
      <c r="A178" s="143" t="s">
        <v>637</v>
      </c>
      <c r="B178" s="143" t="s">
        <v>638</v>
      </c>
      <c r="C178" s="147" t="s">
        <v>639</v>
      </c>
      <c r="D178" s="13"/>
      <c r="E178" s="13"/>
      <c r="F178" s="13"/>
      <c r="G178" s="31"/>
      <c r="H178" s="31"/>
      <c r="I178" s="47"/>
      <c r="J178" s="31"/>
      <c r="K178" s="31"/>
      <c r="L178" s="31"/>
      <c r="M178" s="31"/>
      <c r="N178" s="31"/>
      <c r="O178" s="31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s="571" customFormat="1" ht="45" customHeight="1" x14ac:dyDescent="0.25">
      <c r="A179" s="787" t="s">
        <v>257</v>
      </c>
      <c r="B179" s="788" t="s">
        <v>258</v>
      </c>
      <c r="C179" s="579" t="s">
        <v>259</v>
      </c>
      <c r="D179" s="587">
        <v>54</v>
      </c>
      <c r="E179" s="587">
        <v>54</v>
      </c>
      <c r="F179" s="587">
        <v>54</v>
      </c>
      <c r="G179" s="587">
        <v>54</v>
      </c>
      <c r="H179" s="587">
        <v>54</v>
      </c>
      <c r="I179" s="587">
        <v>54</v>
      </c>
      <c r="J179" s="587">
        <v>54</v>
      </c>
      <c r="K179" s="587">
        <v>54</v>
      </c>
      <c r="L179" s="587">
        <v>54</v>
      </c>
      <c r="M179" s="587">
        <v>54</v>
      </c>
      <c r="N179" s="587">
        <v>54</v>
      </c>
      <c r="O179" s="587">
        <v>54</v>
      </c>
      <c r="P179" s="639"/>
      <c r="Q179" s="639"/>
      <c r="R179" s="639"/>
      <c r="S179" s="639"/>
      <c r="T179" s="639"/>
      <c r="U179" s="639"/>
      <c r="V179" s="639"/>
      <c r="W179" s="639"/>
      <c r="X179" s="639"/>
      <c r="Y179" s="639"/>
      <c r="Z179" s="639"/>
      <c r="AA179" s="639"/>
    </row>
    <row r="180" spans="1:27" ht="45" x14ac:dyDescent="0.25">
      <c r="A180" s="787"/>
      <c r="B180" s="788"/>
      <c r="C180" s="147" t="s">
        <v>258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/>
    </row>
    <row r="181" spans="1:27" ht="15" x14ac:dyDescent="0.2">
      <c r="A181" s="787"/>
      <c r="B181" s="788"/>
      <c r="C181" s="147" t="s">
        <v>260</v>
      </c>
      <c r="D181" s="13"/>
      <c r="E181" s="13"/>
      <c r="F181" s="13"/>
      <c r="G181" s="13"/>
      <c r="H181" s="13"/>
      <c r="I181" s="31"/>
      <c r="J181" s="31"/>
      <c r="K181" s="47"/>
      <c r="L181" s="47"/>
      <c r="M181" s="47"/>
      <c r="N181" s="47"/>
      <c r="O181" s="31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82.25" customHeight="1" x14ac:dyDescent="0.2">
      <c r="A182" s="152" t="s">
        <v>261</v>
      </c>
      <c r="B182" s="152" t="s">
        <v>262</v>
      </c>
      <c r="C182" s="152" t="s">
        <v>263</v>
      </c>
      <c r="D182" s="587">
        <v>36</v>
      </c>
      <c r="E182" s="587">
        <v>36</v>
      </c>
      <c r="F182" s="587">
        <v>36</v>
      </c>
      <c r="G182" s="587">
        <v>36</v>
      </c>
      <c r="H182" s="587">
        <v>36</v>
      </c>
      <c r="I182" s="587">
        <v>36</v>
      </c>
      <c r="J182" s="587">
        <v>36</v>
      </c>
      <c r="K182" s="587">
        <v>36</v>
      </c>
      <c r="L182" s="587">
        <v>36</v>
      </c>
      <c r="M182" s="587">
        <v>36</v>
      </c>
      <c r="N182" s="587">
        <v>36</v>
      </c>
      <c r="O182" s="587">
        <v>36</v>
      </c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91.5" customHeight="1" x14ac:dyDescent="0.2">
      <c r="A183" s="147" t="s">
        <v>264</v>
      </c>
      <c r="B183" s="147" t="s">
        <v>265</v>
      </c>
      <c r="C183" s="146" t="s">
        <v>266</v>
      </c>
      <c r="D183" s="11"/>
      <c r="E183" s="30"/>
      <c r="F183" s="11"/>
      <c r="G183" s="11"/>
      <c r="H183" s="13"/>
      <c r="I183" s="31"/>
      <c r="J183" s="31"/>
      <c r="K183" s="47"/>
      <c r="L183" s="47"/>
      <c r="M183" s="31"/>
      <c r="N183" s="31"/>
      <c r="O183" s="31"/>
    </row>
    <row r="184" spans="1:27" ht="15.75" customHeight="1" x14ac:dyDescent="0.2">
      <c r="A184" s="147" t="s">
        <v>640</v>
      </c>
      <c r="B184" s="147" t="s">
        <v>641</v>
      </c>
      <c r="C184" s="146" t="s">
        <v>641</v>
      </c>
      <c r="D184" s="11"/>
      <c r="E184" s="30"/>
      <c r="F184" s="11"/>
      <c r="G184" s="11"/>
      <c r="H184" s="13"/>
      <c r="I184" s="31"/>
      <c r="J184" s="31"/>
      <c r="K184" s="47"/>
      <c r="L184" s="47"/>
      <c r="M184" s="31"/>
      <c r="N184" s="31"/>
      <c r="O184" s="31"/>
    </row>
    <row r="185" spans="1:27" ht="75" customHeight="1" x14ac:dyDescent="0.2">
      <c r="A185" s="147" t="s">
        <v>642</v>
      </c>
      <c r="B185" s="147" t="s">
        <v>643</v>
      </c>
      <c r="C185" s="146" t="s">
        <v>644</v>
      </c>
      <c r="D185" s="11"/>
      <c r="E185" s="30"/>
      <c r="F185" s="11"/>
      <c r="G185" s="11"/>
      <c r="H185" s="13"/>
      <c r="I185" s="31"/>
      <c r="J185" s="31"/>
      <c r="K185" s="47"/>
      <c r="L185" s="47"/>
      <c r="M185" s="31"/>
      <c r="N185" s="31"/>
      <c r="O185" s="31"/>
    </row>
    <row r="186" spans="1:27" ht="17.25" customHeight="1" x14ac:dyDescent="0.2">
      <c r="A186" s="147" t="s">
        <v>12</v>
      </c>
      <c r="B186" s="993" t="s">
        <v>15</v>
      </c>
      <c r="C186" s="994"/>
      <c r="D186" s="11"/>
      <c r="E186" s="30"/>
      <c r="F186" s="11"/>
      <c r="G186" s="11"/>
      <c r="H186" s="13"/>
      <c r="I186" s="31"/>
      <c r="J186" s="31"/>
      <c r="K186" s="47"/>
      <c r="L186" s="47"/>
      <c r="M186" s="31"/>
      <c r="N186" s="31"/>
      <c r="O186" s="31"/>
    </row>
    <row r="187" spans="1:27" ht="60.75" customHeight="1" x14ac:dyDescent="0.2">
      <c r="A187" s="995" t="s">
        <v>645</v>
      </c>
      <c r="B187" s="995" t="s">
        <v>646</v>
      </c>
      <c r="C187" s="146" t="s">
        <v>647</v>
      </c>
      <c r="D187" s="11"/>
      <c r="E187" s="30"/>
      <c r="F187" s="11"/>
      <c r="G187" s="11"/>
      <c r="H187" s="13"/>
      <c r="I187" s="31"/>
      <c r="J187" s="31"/>
      <c r="K187" s="47"/>
      <c r="L187" s="47"/>
      <c r="M187" s="31"/>
      <c r="N187" s="31"/>
      <c r="O187" s="31"/>
    </row>
    <row r="188" spans="1:27" ht="29.25" customHeight="1" x14ac:dyDescent="0.2">
      <c r="A188" s="996"/>
      <c r="B188" s="996"/>
      <c r="C188" s="146" t="s">
        <v>648</v>
      </c>
      <c r="D188" s="11"/>
      <c r="E188" s="30"/>
      <c r="F188" s="11"/>
      <c r="G188" s="11"/>
      <c r="H188" s="13"/>
      <c r="I188" s="31"/>
      <c r="J188" s="31"/>
      <c r="K188" s="47"/>
      <c r="L188" s="47"/>
      <c r="M188" s="31"/>
      <c r="N188" s="31"/>
      <c r="O188" s="31"/>
    </row>
    <row r="189" spans="1:27" ht="30.75" customHeight="1" x14ac:dyDescent="0.2">
      <c r="A189" s="997"/>
      <c r="B189" s="997"/>
      <c r="C189" s="146" t="s">
        <v>649</v>
      </c>
      <c r="D189" s="11"/>
      <c r="E189" s="30"/>
      <c r="F189" s="11"/>
      <c r="G189" s="11"/>
      <c r="H189" s="13"/>
      <c r="I189" s="31"/>
      <c r="J189" s="31"/>
      <c r="K189" s="47"/>
      <c r="L189" s="47"/>
      <c r="M189" s="31"/>
      <c r="N189" s="31"/>
      <c r="O189" s="31"/>
    </row>
    <row r="190" spans="1:27" s="97" customFormat="1" ht="30" customHeight="1" x14ac:dyDescent="0.2">
      <c r="A190" s="958" t="s">
        <v>568</v>
      </c>
      <c r="B190" s="959"/>
      <c r="C190" s="960"/>
      <c r="D190" s="129">
        <v>144</v>
      </c>
      <c r="E190" s="129">
        <v>144</v>
      </c>
      <c r="F190" s="129">
        <v>144</v>
      </c>
      <c r="G190" s="129">
        <v>144</v>
      </c>
      <c r="H190" s="129">
        <v>144</v>
      </c>
      <c r="I190" s="129">
        <v>144</v>
      </c>
      <c r="J190" s="129">
        <v>144</v>
      </c>
      <c r="K190" s="129">
        <v>144</v>
      </c>
      <c r="L190" s="129">
        <v>144</v>
      </c>
      <c r="M190" s="129">
        <v>144</v>
      </c>
      <c r="N190" s="129">
        <v>144</v>
      </c>
      <c r="O190" s="129">
        <v>144</v>
      </c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</row>
    <row r="191" spans="1:27" ht="16.5" customHeight="1" x14ac:dyDescent="0.2">
      <c r="A191" s="961" t="s">
        <v>51</v>
      </c>
      <c r="B191" s="962"/>
      <c r="C191" s="963"/>
      <c r="D191" s="48"/>
      <c r="E191" s="49"/>
      <c r="F191" s="48"/>
      <c r="G191" s="48"/>
      <c r="H191" s="48"/>
      <c r="I191" s="48"/>
      <c r="J191" s="48"/>
      <c r="K191" s="48"/>
      <c r="L191" s="48"/>
      <c r="M191" s="17"/>
      <c r="N191" s="28"/>
      <c r="O191" s="28"/>
    </row>
    <row r="192" spans="1:27" ht="15" customHeight="1" x14ac:dyDescent="0.2">
      <c r="A192" s="112" t="s">
        <v>1</v>
      </c>
      <c r="B192" s="982" t="s">
        <v>16</v>
      </c>
      <c r="C192" s="98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</row>
    <row r="193" spans="1:25" ht="30" x14ac:dyDescent="0.2">
      <c r="A193" s="147" t="s">
        <v>267</v>
      </c>
      <c r="B193" s="147" t="s">
        <v>268</v>
      </c>
      <c r="C193" s="147" t="s">
        <v>269</v>
      </c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spans="1:25" ht="15" customHeight="1" x14ac:dyDescent="0.2">
      <c r="A194" s="112" t="s">
        <v>29</v>
      </c>
      <c r="B194" s="112" t="s">
        <v>17</v>
      </c>
      <c r="C194" s="112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</row>
    <row r="195" spans="1:25" ht="16.5" customHeight="1" x14ac:dyDescent="0.2">
      <c r="A195" s="147" t="s">
        <v>270</v>
      </c>
      <c r="B195" s="147" t="s">
        <v>271</v>
      </c>
      <c r="C195" s="147" t="s">
        <v>272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</row>
    <row r="196" spans="1:25" ht="16.5" customHeight="1" x14ac:dyDescent="0.2">
      <c r="A196" s="147" t="s">
        <v>602</v>
      </c>
      <c r="B196" s="147" t="s">
        <v>601</v>
      </c>
      <c r="C196" s="147" t="s">
        <v>603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1:25" s="97" customFormat="1" ht="16.5" customHeight="1" x14ac:dyDescent="0.2">
      <c r="A197" s="958" t="s">
        <v>569</v>
      </c>
      <c r="B197" s="959"/>
      <c r="C197" s="14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</row>
    <row r="198" spans="1:25" s="18" customFormat="1" ht="16.5" customHeight="1" x14ac:dyDescent="0.2">
      <c r="A198" s="984" t="s">
        <v>572</v>
      </c>
      <c r="B198" s="985"/>
      <c r="C198" s="986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</row>
    <row r="199" spans="1:25" s="2" customFormat="1" ht="27.75" customHeight="1" x14ac:dyDescent="0.2">
      <c r="A199" s="987" t="s">
        <v>273</v>
      </c>
      <c r="B199" s="988"/>
      <c r="C199" s="989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</row>
    <row r="200" spans="1:25" ht="30.75" customHeight="1" x14ac:dyDescent="0.2">
      <c r="A200" s="990" t="s">
        <v>7</v>
      </c>
      <c r="B200" s="991"/>
      <c r="C200" s="992"/>
      <c r="D200" s="17"/>
      <c r="E200" s="35"/>
      <c r="F200" s="17"/>
      <c r="G200" s="17"/>
      <c r="H200" s="17"/>
      <c r="I200" s="17"/>
      <c r="J200" s="17"/>
      <c r="K200" s="17"/>
      <c r="L200" s="17"/>
      <c r="M200" s="17"/>
      <c r="N200" s="28"/>
      <c r="O200" s="28"/>
    </row>
    <row r="201" spans="1:25" ht="15" customHeight="1" x14ac:dyDescent="0.2">
      <c r="A201" s="144" t="s">
        <v>20</v>
      </c>
      <c r="B201" s="948" t="s">
        <v>21</v>
      </c>
      <c r="C201" s="949"/>
      <c r="D201" s="108"/>
      <c r="E201" s="109"/>
      <c r="F201" s="108"/>
      <c r="G201" s="108"/>
      <c r="H201" s="108"/>
      <c r="I201" s="108"/>
      <c r="J201" s="108"/>
      <c r="K201" s="108"/>
      <c r="L201" s="108"/>
      <c r="M201" s="108"/>
      <c r="N201" s="111"/>
      <c r="O201" s="111"/>
    </row>
    <row r="202" spans="1:25" ht="45" x14ac:dyDescent="0.2">
      <c r="A202" s="147" t="s">
        <v>274</v>
      </c>
      <c r="B202" s="144" t="s">
        <v>275</v>
      </c>
      <c r="C202" s="144" t="s">
        <v>276</v>
      </c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</row>
    <row r="203" spans="1:25" ht="48" customHeight="1" x14ac:dyDescent="0.2">
      <c r="A203" s="147" t="s">
        <v>277</v>
      </c>
      <c r="B203" s="146" t="s">
        <v>278</v>
      </c>
      <c r="C203" s="144" t="s">
        <v>276</v>
      </c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</row>
    <row r="204" spans="1:25" ht="60" x14ac:dyDescent="0.2">
      <c r="A204" s="147" t="s">
        <v>279</v>
      </c>
      <c r="B204" s="146" t="s">
        <v>280</v>
      </c>
      <c r="C204" s="144" t="s">
        <v>276</v>
      </c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43"/>
      <c r="O204" s="43"/>
    </row>
    <row r="205" spans="1:25" ht="34.5" customHeight="1" x14ac:dyDescent="0.2">
      <c r="A205" s="147" t="s">
        <v>281</v>
      </c>
      <c r="B205" s="146" t="s">
        <v>282</v>
      </c>
      <c r="C205" s="144" t="s">
        <v>276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43"/>
      <c r="O205" s="43"/>
    </row>
    <row r="206" spans="1:25" ht="60" x14ac:dyDescent="0.2">
      <c r="A206" s="147" t="s">
        <v>283</v>
      </c>
      <c r="B206" s="144" t="s">
        <v>284</v>
      </c>
      <c r="C206" s="144" t="s">
        <v>276</v>
      </c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</row>
    <row r="207" spans="1:25" ht="45" x14ac:dyDescent="0.2">
      <c r="A207" s="147" t="s">
        <v>285</v>
      </c>
      <c r="B207" s="146" t="s">
        <v>286</v>
      </c>
      <c r="C207" s="144" t="s">
        <v>276</v>
      </c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31"/>
      <c r="O207" s="31"/>
    </row>
    <row r="208" spans="1:25" ht="90" x14ac:dyDescent="0.2">
      <c r="A208" s="147" t="s">
        <v>287</v>
      </c>
      <c r="B208" s="144" t="s">
        <v>288</v>
      </c>
      <c r="C208" s="144" t="s">
        <v>276</v>
      </c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31"/>
      <c r="O208" s="31"/>
    </row>
    <row r="209" spans="1:25" ht="45" x14ac:dyDescent="0.2">
      <c r="A209" s="147" t="s">
        <v>289</v>
      </c>
      <c r="B209" s="146" t="s">
        <v>290</v>
      </c>
      <c r="C209" s="144" t="s">
        <v>276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31"/>
      <c r="O209" s="31"/>
    </row>
    <row r="210" spans="1:25" ht="75" x14ac:dyDescent="0.2">
      <c r="A210" s="147" t="s">
        <v>291</v>
      </c>
      <c r="B210" s="146" t="s">
        <v>292</v>
      </c>
      <c r="C210" s="144" t="s">
        <v>276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31"/>
      <c r="O210" s="31"/>
    </row>
    <row r="211" spans="1:25" ht="45" x14ac:dyDescent="0.2">
      <c r="A211" s="147" t="s">
        <v>293</v>
      </c>
      <c r="B211" s="146" t="s">
        <v>294</v>
      </c>
      <c r="C211" s="144" t="s">
        <v>276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1:25" ht="66.75" customHeight="1" x14ac:dyDescent="0.2">
      <c r="A212" s="147" t="s">
        <v>575</v>
      </c>
      <c r="B212" s="146" t="s">
        <v>574</v>
      </c>
      <c r="C212" s="144" t="s">
        <v>576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85"/>
      <c r="O212" s="85"/>
    </row>
    <row r="213" spans="1:25" s="93" customFormat="1" ht="31.5" customHeight="1" x14ac:dyDescent="0.2">
      <c r="A213" s="975" t="s">
        <v>621</v>
      </c>
      <c r="B213" s="976"/>
      <c r="C213" s="977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6.5" customHeight="1" x14ac:dyDescent="0.2">
      <c r="A214" s="147" t="s">
        <v>3</v>
      </c>
      <c r="B214" s="948" t="s">
        <v>4</v>
      </c>
      <c r="C214" s="949"/>
      <c r="D214" s="50"/>
      <c r="E214" s="51"/>
      <c r="F214" s="50"/>
      <c r="G214" s="50"/>
      <c r="H214" s="50"/>
      <c r="I214" s="50"/>
      <c r="J214" s="50"/>
      <c r="K214" s="50"/>
      <c r="L214" s="50"/>
      <c r="M214" s="50"/>
      <c r="N214" s="50"/>
      <c r="O214" s="50"/>
    </row>
    <row r="215" spans="1:25" ht="64.5" customHeight="1" x14ac:dyDescent="0.2">
      <c r="A215" s="147" t="s">
        <v>295</v>
      </c>
      <c r="B215" s="144" t="s">
        <v>296</v>
      </c>
      <c r="C215" s="144" t="s">
        <v>297</v>
      </c>
      <c r="D215" s="12"/>
      <c r="E215" s="12"/>
      <c r="F215" s="12"/>
      <c r="G215" s="12"/>
      <c r="H215" s="31"/>
      <c r="I215" s="31"/>
      <c r="J215" s="31"/>
      <c r="K215" s="31"/>
      <c r="L215" s="31"/>
      <c r="M215" s="31"/>
      <c r="N215" s="31"/>
      <c r="O215" s="31"/>
    </row>
    <row r="216" spans="1:25" ht="60.75" customHeight="1" x14ac:dyDescent="0.2">
      <c r="A216" s="147" t="s">
        <v>298</v>
      </c>
      <c r="B216" s="144" t="s">
        <v>299</v>
      </c>
      <c r="C216" s="144" t="s">
        <v>300</v>
      </c>
      <c r="D216" s="52"/>
      <c r="E216" s="31"/>
      <c r="F216" s="31"/>
      <c r="G216" s="52"/>
      <c r="H216" s="53"/>
      <c r="I216" s="53"/>
      <c r="J216" s="53"/>
      <c r="K216" s="53"/>
      <c r="L216" s="53"/>
      <c r="M216" s="53"/>
      <c r="N216" s="53"/>
      <c r="O216" s="53"/>
    </row>
    <row r="217" spans="1:25" ht="33" customHeight="1" x14ac:dyDescent="0.2">
      <c r="A217" s="54" t="s">
        <v>301</v>
      </c>
      <c r="B217" s="6" t="s">
        <v>302</v>
      </c>
      <c r="C217" s="144" t="s">
        <v>303</v>
      </c>
      <c r="D217" s="13"/>
      <c r="E217" s="13"/>
      <c r="F217" s="13"/>
      <c r="G217" s="13"/>
      <c r="H217" s="13"/>
      <c r="I217" s="13"/>
      <c r="J217" s="13"/>
      <c r="K217" s="13"/>
      <c r="L217" s="13"/>
      <c r="M217" s="30"/>
      <c r="N217" s="13"/>
      <c r="O217" s="13"/>
    </row>
    <row r="218" spans="1:25" ht="93.75" customHeight="1" x14ac:dyDescent="0.2">
      <c r="A218" s="54" t="s">
        <v>304</v>
      </c>
      <c r="B218" s="146" t="s">
        <v>305</v>
      </c>
      <c r="C218" s="144" t="s">
        <v>306</v>
      </c>
      <c r="D218" s="13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</row>
    <row r="219" spans="1:25" ht="50.25" customHeight="1" x14ac:dyDescent="0.2">
      <c r="A219" s="54" t="s">
        <v>307</v>
      </c>
      <c r="B219" s="146" t="s">
        <v>308</v>
      </c>
      <c r="C219" s="144" t="s">
        <v>309</v>
      </c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30"/>
      <c r="O219" s="13"/>
    </row>
    <row r="220" spans="1:25" ht="60.75" customHeight="1" x14ac:dyDescent="0.2">
      <c r="A220" s="54" t="s">
        <v>310</v>
      </c>
      <c r="B220" s="146" t="s">
        <v>311</v>
      </c>
      <c r="C220" s="144" t="s">
        <v>312</v>
      </c>
      <c r="D220" s="13"/>
      <c r="E220" s="13"/>
      <c r="F220" s="13"/>
      <c r="G220" s="13"/>
      <c r="H220" s="30"/>
      <c r="I220" s="30"/>
      <c r="J220" s="30"/>
      <c r="K220" s="30"/>
      <c r="L220" s="30"/>
      <c r="M220" s="30"/>
      <c r="N220" s="30"/>
      <c r="O220" s="30"/>
    </row>
    <row r="221" spans="1:25" ht="258" customHeight="1" x14ac:dyDescent="0.2">
      <c r="A221" s="54" t="s">
        <v>313</v>
      </c>
      <c r="B221" s="146" t="s">
        <v>314</v>
      </c>
      <c r="C221" s="144" t="s">
        <v>315</v>
      </c>
      <c r="D221" s="13"/>
      <c r="E221" s="13"/>
      <c r="F221" s="13"/>
      <c r="G221" s="13"/>
      <c r="H221" s="13"/>
      <c r="I221" s="13"/>
      <c r="J221" s="13"/>
      <c r="K221" s="30"/>
      <c r="L221" s="30"/>
      <c r="M221" s="30"/>
      <c r="N221" s="30"/>
      <c r="O221" s="30"/>
    </row>
    <row r="222" spans="1:25" ht="20.25" customHeight="1" x14ac:dyDescent="0.2">
      <c r="A222" s="944" t="s">
        <v>614</v>
      </c>
      <c r="B222" s="978"/>
      <c r="C222" s="945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</row>
    <row r="223" spans="1:25" ht="15" customHeight="1" x14ac:dyDescent="0.2">
      <c r="A223" s="55" t="s">
        <v>33</v>
      </c>
      <c r="B223" s="964" t="s">
        <v>34</v>
      </c>
      <c r="C223" s="965"/>
      <c r="D223" s="56"/>
      <c r="E223" s="57"/>
      <c r="F223" s="56"/>
      <c r="G223" s="56"/>
      <c r="H223" s="56"/>
      <c r="I223" s="56"/>
      <c r="J223" s="56"/>
      <c r="K223" s="56"/>
      <c r="L223" s="56"/>
      <c r="M223" s="17"/>
      <c r="N223" s="28"/>
      <c r="O223" s="28"/>
    </row>
    <row r="224" spans="1:25" ht="63.75" customHeight="1" x14ac:dyDescent="0.2">
      <c r="A224" s="54" t="s">
        <v>316</v>
      </c>
      <c r="B224" s="146" t="s">
        <v>317</v>
      </c>
      <c r="C224" s="144" t="s">
        <v>318</v>
      </c>
      <c r="D224" s="13"/>
      <c r="E224" s="13"/>
      <c r="F224" s="13"/>
      <c r="G224" s="13"/>
      <c r="H224" s="13"/>
      <c r="I224" s="13"/>
      <c r="J224" s="13"/>
      <c r="K224" s="31"/>
      <c r="L224" s="31"/>
      <c r="M224" s="31"/>
      <c r="N224" s="31"/>
      <c r="O224" s="31"/>
    </row>
    <row r="225" spans="1:15" ht="64.5" customHeight="1" x14ac:dyDescent="0.2">
      <c r="A225" s="54" t="s">
        <v>319</v>
      </c>
      <c r="B225" s="146" t="s">
        <v>49</v>
      </c>
      <c r="C225" s="144" t="s">
        <v>318</v>
      </c>
      <c r="D225" s="13"/>
      <c r="E225" s="13"/>
      <c r="F225" s="13"/>
      <c r="G225" s="13"/>
      <c r="H225" s="13"/>
      <c r="I225" s="13"/>
      <c r="J225" s="13"/>
      <c r="K225" s="31"/>
      <c r="L225" s="31"/>
      <c r="M225" s="31"/>
      <c r="N225" s="31"/>
      <c r="O225" s="31"/>
    </row>
    <row r="226" spans="1:15" ht="64.5" customHeight="1" x14ac:dyDescent="0.2">
      <c r="A226" s="54" t="s">
        <v>320</v>
      </c>
      <c r="B226" s="146" t="s">
        <v>50</v>
      </c>
      <c r="C226" s="144" t="s">
        <v>318</v>
      </c>
      <c r="D226" s="13"/>
      <c r="E226" s="13"/>
      <c r="F226" s="13"/>
      <c r="G226" s="13"/>
      <c r="H226" s="13"/>
      <c r="I226" s="13"/>
      <c r="J226" s="13"/>
      <c r="K226" s="31"/>
      <c r="L226" s="31"/>
      <c r="M226" s="31"/>
      <c r="N226" s="31"/>
      <c r="O226" s="31"/>
    </row>
    <row r="227" spans="1:15" ht="75" x14ac:dyDescent="0.2">
      <c r="A227" s="54" t="s">
        <v>321</v>
      </c>
      <c r="B227" s="146" t="s">
        <v>322</v>
      </c>
      <c r="C227" s="144" t="s">
        <v>323</v>
      </c>
      <c r="D227" s="13"/>
      <c r="E227" s="13"/>
      <c r="F227" s="13"/>
      <c r="G227" s="13"/>
      <c r="H227" s="31"/>
      <c r="I227" s="31"/>
      <c r="J227" s="31"/>
      <c r="K227" s="31"/>
      <c r="L227" s="31"/>
      <c r="M227" s="31"/>
      <c r="N227" s="31"/>
      <c r="O227" s="31"/>
    </row>
    <row r="228" spans="1:15" ht="75" x14ac:dyDescent="0.2">
      <c r="A228" s="54" t="s">
        <v>324</v>
      </c>
      <c r="B228" s="146" t="s">
        <v>325</v>
      </c>
      <c r="C228" s="144" t="s">
        <v>323</v>
      </c>
      <c r="D228" s="13"/>
      <c r="E228" s="13"/>
      <c r="F228" s="13"/>
      <c r="G228" s="13"/>
      <c r="H228" s="31"/>
      <c r="I228" s="31"/>
      <c r="J228" s="31"/>
      <c r="K228" s="31"/>
      <c r="L228" s="31"/>
      <c r="M228" s="31"/>
      <c r="N228" s="31"/>
      <c r="O228" s="31"/>
    </row>
    <row r="229" spans="1:15" ht="15" customHeight="1" x14ac:dyDescent="0.2">
      <c r="A229" s="979" t="s">
        <v>624</v>
      </c>
      <c r="B229" s="980"/>
      <c r="C229" s="98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</row>
    <row r="230" spans="1:15" ht="18.75" customHeight="1" x14ac:dyDescent="0.2">
      <c r="A230" s="54" t="s">
        <v>22</v>
      </c>
      <c r="B230" s="964" t="s">
        <v>23</v>
      </c>
      <c r="C230" s="965"/>
      <c r="D230" s="17"/>
      <c r="E230" s="35"/>
      <c r="F230" s="17"/>
      <c r="G230" s="17"/>
      <c r="H230" s="17"/>
      <c r="I230" s="17"/>
      <c r="J230" s="17"/>
      <c r="K230" s="17"/>
      <c r="L230" s="17"/>
      <c r="M230" s="17"/>
      <c r="N230" s="28"/>
      <c r="O230" s="28"/>
    </row>
    <row r="231" spans="1:15" ht="60" x14ac:dyDescent="0.2">
      <c r="A231" s="54" t="s">
        <v>326</v>
      </c>
      <c r="B231" s="146" t="s">
        <v>327</v>
      </c>
      <c r="C231" s="144" t="s">
        <v>276</v>
      </c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1:15" ht="45" customHeight="1" x14ac:dyDescent="0.2">
      <c r="A232" s="54" t="s">
        <v>328</v>
      </c>
      <c r="B232" s="146" t="s">
        <v>329</v>
      </c>
      <c r="C232" s="144" t="s">
        <v>330</v>
      </c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ht="48" customHeight="1" x14ac:dyDescent="0.2">
      <c r="A233" s="54" t="s">
        <v>331</v>
      </c>
      <c r="B233" s="146" t="s">
        <v>332</v>
      </c>
      <c r="C233" s="144" t="s">
        <v>330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46.5" customHeight="1" x14ac:dyDescent="0.2">
      <c r="A234" s="54" t="s">
        <v>333</v>
      </c>
      <c r="B234" s="146" t="s">
        <v>334</v>
      </c>
      <c r="C234" s="144" t="s">
        <v>330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ht="45" customHeight="1" x14ac:dyDescent="0.2">
      <c r="A235" s="54" t="s">
        <v>335</v>
      </c>
      <c r="B235" s="146" t="s">
        <v>336</v>
      </c>
      <c r="C235" s="144" t="s">
        <v>330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ht="29.25" customHeight="1" x14ac:dyDescent="0.2">
      <c r="A236" s="54" t="s">
        <v>337</v>
      </c>
      <c r="B236" s="146" t="s">
        <v>338</v>
      </c>
      <c r="C236" s="144" t="s">
        <v>339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ht="45" x14ac:dyDescent="0.2">
      <c r="A237" s="58" t="s">
        <v>340</v>
      </c>
      <c r="B237" s="146" t="s">
        <v>341</v>
      </c>
      <c r="C237" s="144" t="s">
        <v>342</v>
      </c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ht="15" customHeight="1" x14ac:dyDescent="0.2">
      <c r="A238" s="966" t="s">
        <v>625</v>
      </c>
      <c r="B238" s="967"/>
      <c r="C238" s="968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</row>
    <row r="239" spans="1:15" ht="15.75" customHeight="1" x14ac:dyDescent="0.2">
      <c r="A239" s="159" t="s">
        <v>24</v>
      </c>
      <c r="B239" s="964" t="s">
        <v>25</v>
      </c>
      <c r="C239" s="965"/>
      <c r="D239" s="29"/>
      <c r="E239" s="46"/>
      <c r="F239" s="29"/>
      <c r="G239" s="29"/>
      <c r="H239" s="29"/>
      <c r="I239" s="29"/>
      <c r="J239" s="29"/>
      <c r="K239" s="29"/>
      <c r="L239" s="29"/>
      <c r="M239" s="17"/>
      <c r="N239" s="28"/>
      <c r="O239" s="28"/>
    </row>
    <row r="240" spans="1:15" ht="30" x14ac:dyDescent="0.2">
      <c r="A240" s="152" t="s">
        <v>343</v>
      </c>
      <c r="B240" s="144" t="s">
        <v>344</v>
      </c>
      <c r="C240" s="144" t="s">
        <v>345</v>
      </c>
      <c r="D240" s="13"/>
      <c r="E240" s="13"/>
      <c r="F240" s="13"/>
      <c r="G240" s="13"/>
      <c r="H240" s="13"/>
      <c r="I240" s="13"/>
      <c r="J240" s="13"/>
      <c r="K240" s="17"/>
      <c r="L240" s="17"/>
      <c r="M240" s="17"/>
      <c r="N240" s="28"/>
      <c r="O240" s="28"/>
    </row>
    <row r="241" spans="1:15" ht="30" x14ac:dyDescent="0.2">
      <c r="A241" s="152" t="s">
        <v>346</v>
      </c>
      <c r="B241" s="144" t="s">
        <v>347</v>
      </c>
      <c r="C241" s="72" t="s">
        <v>348</v>
      </c>
      <c r="D241" s="13"/>
      <c r="E241" s="13"/>
      <c r="F241" s="13"/>
      <c r="G241" s="13"/>
      <c r="H241" s="13"/>
      <c r="I241" s="13"/>
      <c r="J241" s="13"/>
      <c r="K241" s="13"/>
      <c r="L241" s="17"/>
      <c r="M241" s="17"/>
      <c r="N241" s="17"/>
      <c r="O241" s="17"/>
    </row>
    <row r="242" spans="1:15" ht="60" x14ac:dyDescent="0.2">
      <c r="A242" s="152" t="s">
        <v>349</v>
      </c>
      <c r="B242" s="144" t="s">
        <v>350</v>
      </c>
      <c r="C242" s="146" t="s">
        <v>345</v>
      </c>
      <c r="D242" s="38"/>
      <c r="E242" s="38"/>
      <c r="F242" s="38"/>
      <c r="G242" s="38"/>
      <c r="H242" s="38"/>
      <c r="I242" s="38"/>
      <c r="J242" s="38"/>
      <c r="K242" s="17"/>
      <c r="L242" s="17"/>
      <c r="M242" s="17"/>
      <c r="N242" s="17"/>
      <c r="O242" s="17"/>
    </row>
    <row r="243" spans="1:15" ht="45" x14ac:dyDescent="0.2">
      <c r="A243" s="152" t="s">
        <v>351</v>
      </c>
      <c r="B243" s="144" t="s">
        <v>352</v>
      </c>
      <c r="C243" s="146" t="s">
        <v>353</v>
      </c>
      <c r="D243" s="13"/>
      <c r="E243" s="13"/>
      <c r="F243" s="13"/>
      <c r="G243" s="13"/>
      <c r="H243" s="13"/>
      <c r="I243" s="13"/>
      <c r="J243" s="13"/>
      <c r="K243" s="17"/>
      <c r="L243" s="17"/>
      <c r="M243" s="17"/>
      <c r="N243" s="28"/>
      <c r="O243" s="28"/>
    </row>
    <row r="244" spans="1:15" ht="105" x14ac:dyDescent="0.2">
      <c r="A244" s="59" t="s">
        <v>354</v>
      </c>
      <c r="B244" s="146" t="s">
        <v>355</v>
      </c>
      <c r="C244" s="146" t="s">
        <v>276</v>
      </c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1:15" ht="15" x14ac:dyDescent="0.2">
      <c r="A245" s="969" t="s">
        <v>616</v>
      </c>
      <c r="B245" s="970"/>
      <c r="C245" s="971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</row>
    <row r="246" spans="1:15" ht="15" x14ac:dyDescent="0.2">
      <c r="A246" s="60" t="s">
        <v>45</v>
      </c>
      <c r="B246" s="146" t="s">
        <v>46</v>
      </c>
      <c r="C246" s="146"/>
      <c r="D246" s="61"/>
      <c r="E246" s="62"/>
      <c r="F246" s="61"/>
      <c r="G246" s="61"/>
      <c r="H246" s="61"/>
      <c r="I246" s="61"/>
      <c r="J246" s="61"/>
      <c r="K246" s="61"/>
      <c r="L246" s="61"/>
      <c r="M246" s="17"/>
      <c r="N246" s="28"/>
      <c r="O246" s="28"/>
    </row>
    <row r="247" spans="1:15" ht="75" x14ac:dyDescent="0.2">
      <c r="A247" s="63" t="s">
        <v>388</v>
      </c>
      <c r="B247" s="64" t="s">
        <v>389</v>
      </c>
      <c r="C247" s="64" t="s">
        <v>348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1:15" ht="45" x14ac:dyDescent="0.2">
      <c r="A248" s="60" t="s">
        <v>356</v>
      </c>
      <c r="B248" s="146" t="s">
        <v>357</v>
      </c>
      <c r="C248" s="146" t="s">
        <v>358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1:15" ht="45" x14ac:dyDescent="0.2">
      <c r="A249" s="60" t="s">
        <v>359</v>
      </c>
      <c r="B249" s="146" t="s">
        <v>360</v>
      </c>
      <c r="C249" s="146" t="s">
        <v>361</v>
      </c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 ht="15" x14ac:dyDescent="0.2">
      <c r="A250" s="972" t="s">
        <v>626</v>
      </c>
      <c r="B250" s="973"/>
      <c r="C250" s="974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</row>
    <row r="251" spans="1:15" ht="24" customHeight="1" x14ac:dyDescent="0.2">
      <c r="A251" s="147" t="s">
        <v>59</v>
      </c>
      <c r="B251" s="948" t="s">
        <v>60</v>
      </c>
      <c r="C251" s="949"/>
      <c r="D251" s="50"/>
      <c r="E251" s="51"/>
      <c r="F251" s="50"/>
      <c r="G251" s="50"/>
      <c r="H251" s="50"/>
      <c r="I251" s="50"/>
      <c r="J251" s="50"/>
      <c r="K251" s="50"/>
      <c r="L251" s="50"/>
      <c r="M251" s="17"/>
      <c r="N251" s="28"/>
      <c r="O251" s="28"/>
    </row>
    <row r="252" spans="1:15" ht="48.75" customHeight="1" x14ac:dyDescent="0.2">
      <c r="A252" s="147" t="s">
        <v>547</v>
      </c>
      <c r="B252" s="144" t="s">
        <v>545</v>
      </c>
      <c r="C252" s="144" t="s">
        <v>549</v>
      </c>
      <c r="D252" s="50"/>
      <c r="E252" s="51"/>
      <c r="F252" s="51"/>
      <c r="G252" s="50"/>
      <c r="H252" s="50"/>
      <c r="I252" s="50"/>
      <c r="J252" s="50"/>
      <c r="K252" s="50"/>
      <c r="L252" s="50"/>
      <c r="M252" s="17"/>
      <c r="N252" s="28"/>
      <c r="O252" s="28"/>
    </row>
    <row r="253" spans="1:15" ht="44.25" customHeight="1" x14ac:dyDescent="0.2">
      <c r="A253" s="147" t="s">
        <v>548</v>
      </c>
      <c r="B253" s="144" t="s">
        <v>546</v>
      </c>
      <c r="C253" s="144" t="s">
        <v>550</v>
      </c>
      <c r="D253" s="50"/>
      <c r="E253" s="50"/>
      <c r="F253" s="50"/>
      <c r="G253" s="50"/>
      <c r="H253" s="50"/>
      <c r="I253" s="50"/>
      <c r="J253" s="50"/>
      <c r="K253" s="50"/>
      <c r="L253" s="50"/>
      <c r="M253" s="17"/>
      <c r="N253" s="28"/>
      <c r="O253" s="28"/>
    </row>
    <row r="254" spans="1:15" ht="44.25" customHeight="1" x14ac:dyDescent="0.2">
      <c r="A254" s="147" t="s">
        <v>362</v>
      </c>
      <c r="B254" s="144" t="s">
        <v>363</v>
      </c>
      <c r="C254" s="144" t="s">
        <v>364</v>
      </c>
      <c r="D254" s="9"/>
      <c r="E254" s="13"/>
      <c r="F254" s="9"/>
      <c r="G254" s="50"/>
      <c r="H254" s="32"/>
      <c r="I254" s="32"/>
      <c r="J254" s="32"/>
      <c r="K254" s="50"/>
      <c r="L254" s="32"/>
      <c r="M254" s="32"/>
      <c r="N254" s="50"/>
      <c r="O254" s="32"/>
    </row>
    <row r="255" spans="1:15" ht="45" x14ac:dyDescent="0.2">
      <c r="A255" s="152" t="s">
        <v>365</v>
      </c>
      <c r="B255" s="5" t="s">
        <v>366</v>
      </c>
      <c r="C255" s="5" t="s">
        <v>367</v>
      </c>
      <c r="D255" s="11"/>
      <c r="E255" s="11"/>
      <c r="F255" s="11"/>
      <c r="G255" s="11"/>
      <c r="H255" s="11"/>
      <c r="I255" s="11"/>
      <c r="J255" s="11"/>
      <c r="K255" s="10"/>
      <c r="L255" s="10"/>
      <c r="M255" s="9"/>
      <c r="N255" s="9"/>
      <c r="O255" s="9"/>
    </row>
    <row r="256" spans="1:15" ht="15" customHeight="1" x14ac:dyDescent="0.2">
      <c r="A256" s="953" t="s">
        <v>627</v>
      </c>
      <c r="B256" s="954"/>
      <c r="C256" s="955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</row>
    <row r="257" spans="1:25" ht="17.25" customHeight="1" x14ac:dyDescent="0.2">
      <c r="A257" s="152" t="s">
        <v>43</v>
      </c>
      <c r="B257" s="956" t="s">
        <v>42</v>
      </c>
      <c r="C257" s="957"/>
      <c r="D257" s="65"/>
      <c r="E257" s="66"/>
      <c r="F257" s="65"/>
      <c r="G257" s="65"/>
      <c r="H257" s="65"/>
      <c r="I257" s="65"/>
      <c r="J257" s="65"/>
      <c r="K257" s="10"/>
      <c r="L257" s="10"/>
      <c r="M257" s="9"/>
      <c r="N257" s="67"/>
      <c r="O257" s="67"/>
    </row>
    <row r="258" spans="1:25" ht="15" x14ac:dyDescent="0.2">
      <c r="A258" s="152" t="s">
        <v>552</v>
      </c>
      <c r="B258" s="5" t="s">
        <v>551</v>
      </c>
      <c r="C258" s="5" t="s">
        <v>348</v>
      </c>
      <c r="D258" s="65"/>
      <c r="E258" s="66"/>
      <c r="F258" s="65"/>
      <c r="G258" s="65"/>
      <c r="H258" s="65"/>
      <c r="I258" s="65"/>
      <c r="J258" s="65"/>
      <c r="K258" s="10"/>
      <c r="L258" s="10"/>
      <c r="M258" s="9"/>
      <c r="N258" s="67"/>
      <c r="O258" s="67"/>
    </row>
    <row r="259" spans="1:25" ht="15" customHeight="1" x14ac:dyDescent="0.2">
      <c r="A259" s="112" t="s">
        <v>61</v>
      </c>
      <c r="B259" s="925" t="s">
        <v>62</v>
      </c>
      <c r="C259" s="926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</row>
    <row r="260" spans="1:25" ht="60" x14ac:dyDescent="0.2">
      <c r="A260" s="126" t="s">
        <v>596</v>
      </c>
      <c r="B260" s="123" t="s">
        <v>597</v>
      </c>
      <c r="C260" s="123" t="s">
        <v>368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25" s="101" customFormat="1" ht="33" customHeight="1" x14ac:dyDescent="0.2">
      <c r="A261" s="958" t="s">
        <v>567</v>
      </c>
      <c r="B261" s="959"/>
      <c r="C261" s="960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s="3" customFormat="1" ht="21.75" customHeight="1" x14ac:dyDescent="0.2">
      <c r="A262" s="961" t="s">
        <v>35</v>
      </c>
      <c r="B262" s="962"/>
      <c r="C262" s="963"/>
      <c r="D262" s="68"/>
      <c r="E262" s="69"/>
      <c r="F262" s="68"/>
      <c r="G262" s="68"/>
      <c r="H262" s="68"/>
      <c r="I262" s="68"/>
      <c r="J262" s="68"/>
      <c r="K262" s="68"/>
      <c r="L262" s="68"/>
      <c r="M262" s="70"/>
      <c r="N262" s="68"/>
      <c r="O262" s="68"/>
    </row>
    <row r="263" spans="1:25" s="3" customFormat="1" ht="14.25" customHeight="1" x14ac:dyDescent="0.2">
      <c r="A263" s="146" t="s">
        <v>36</v>
      </c>
      <c r="B263" s="964" t="s">
        <v>37</v>
      </c>
      <c r="C263" s="965"/>
      <c r="D263" s="70"/>
      <c r="E263" s="71"/>
      <c r="F263" s="70"/>
      <c r="G263" s="70"/>
      <c r="H263" s="70"/>
      <c r="I263" s="70"/>
      <c r="J263" s="70"/>
      <c r="K263" s="70"/>
      <c r="L263" s="70"/>
      <c r="M263" s="70"/>
      <c r="N263" s="68"/>
      <c r="O263" s="68"/>
    </row>
    <row r="264" spans="1:25" s="3" customFormat="1" ht="14.25" customHeight="1" x14ac:dyDescent="0.2">
      <c r="A264" s="146" t="s">
        <v>410</v>
      </c>
      <c r="B264" s="146" t="s">
        <v>411</v>
      </c>
      <c r="C264" s="146" t="s">
        <v>412</v>
      </c>
      <c r="D264" s="29"/>
      <c r="E264" s="46"/>
      <c r="F264" s="46"/>
      <c r="G264" s="46"/>
      <c r="H264" s="46"/>
      <c r="I264" s="29"/>
      <c r="J264" s="29"/>
      <c r="K264" s="29"/>
      <c r="L264" s="29"/>
      <c r="M264" s="29"/>
      <c r="N264" s="29"/>
      <c r="O264" s="28"/>
    </row>
    <row r="265" spans="1:25" s="3" customFormat="1" ht="18" customHeight="1" x14ac:dyDescent="0.2">
      <c r="A265" s="146" t="s">
        <v>413</v>
      </c>
      <c r="B265" s="146" t="s">
        <v>414</v>
      </c>
      <c r="C265" s="146" t="s">
        <v>415</v>
      </c>
      <c r="D265" s="28"/>
      <c r="E265" s="46"/>
      <c r="F265" s="46"/>
      <c r="G265" s="29"/>
      <c r="H265" s="29"/>
      <c r="I265" s="29"/>
      <c r="J265" s="29"/>
      <c r="K265" s="29"/>
      <c r="L265" s="17"/>
      <c r="M265" s="17"/>
      <c r="N265" s="17"/>
      <c r="O265" s="17"/>
    </row>
    <row r="266" spans="1:25" s="3" customFormat="1" ht="33.75" customHeight="1" x14ac:dyDescent="0.2">
      <c r="A266" s="146" t="s">
        <v>416</v>
      </c>
      <c r="B266" s="146" t="s">
        <v>417</v>
      </c>
      <c r="C266" s="146" t="s">
        <v>418</v>
      </c>
      <c r="D266" s="29"/>
      <c r="E266" s="46"/>
      <c r="F266" s="46"/>
      <c r="G266" s="29"/>
      <c r="H266" s="29"/>
      <c r="I266" s="28"/>
      <c r="J266" s="46"/>
      <c r="K266" s="46"/>
      <c r="L266" s="29"/>
      <c r="M266" s="17"/>
      <c r="N266" s="17"/>
      <c r="O266" s="17"/>
    </row>
    <row r="267" spans="1:25" s="3" customFormat="1" ht="30" customHeight="1" x14ac:dyDescent="0.2">
      <c r="A267" s="146" t="s">
        <v>419</v>
      </c>
      <c r="B267" s="146" t="s">
        <v>420</v>
      </c>
      <c r="C267" s="146" t="s">
        <v>421</v>
      </c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</row>
    <row r="268" spans="1:25" s="3" customFormat="1" ht="16.5" customHeight="1" x14ac:dyDescent="0.2">
      <c r="A268" s="144" t="s">
        <v>422</v>
      </c>
      <c r="B268" s="948" t="s">
        <v>423</v>
      </c>
      <c r="C268" s="949"/>
      <c r="D268" s="70"/>
      <c r="E268" s="71"/>
      <c r="F268" s="70"/>
      <c r="G268" s="70"/>
      <c r="H268" s="70"/>
      <c r="I268" s="70"/>
      <c r="J268" s="70"/>
      <c r="K268" s="70"/>
      <c r="L268" s="70"/>
      <c r="M268" s="70"/>
      <c r="N268" s="70"/>
      <c r="O268" s="70"/>
    </row>
    <row r="269" spans="1:25" s="3" customFormat="1" ht="30" customHeight="1" x14ac:dyDescent="0.2">
      <c r="A269" s="144" t="s">
        <v>424</v>
      </c>
      <c r="B269" s="144" t="s">
        <v>425</v>
      </c>
      <c r="C269" s="144" t="s">
        <v>426</v>
      </c>
      <c r="D269" s="17"/>
      <c r="E269" s="35"/>
      <c r="F269" s="17"/>
      <c r="G269" s="17"/>
      <c r="H269" s="17"/>
      <c r="I269" s="17"/>
      <c r="J269" s="17"/>
      <c r="K269" s="17"/>
      <c r="L269" s="17"/>
      <c r="M269" s="17"/>
      <c r="N269" s="28"/>
      <c r="O269" s="28"/>
    </row>
    <row r="270" spans="1:25" s="3" customFormat="1" ht="48.75" customHeight="1" x14ac:dyDescent="0.2">
      <c r="A270" s="144" t="s">
        <v>427</v>
      </c>
      <c r="B270" s="144" t="s">
        <v>428</v>
      </c>
      <c r="C270" s="144" t="s">
        <v>429</v>
      </c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28"/>
      <c r="O270" s="28"/>
    </row>
    <row r="271" spans="1:25" s="101" customFormat="1" ht="18.75" customHeight="1" x14ac:dyDescent="0.2">
      <c r="A271" s="927" t="s">
        <v>573</v>
      </c>
      <c r="B271" s="928"/>
      <c r="C271" s="929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30.75" customHeight="1" x14ac:dyDescent="0.2">
      <c r="A272" s="940" t="s">
        <v>28</v>
      </c>
      <c r="B272" s="941"/>
      <c r="C272" s="942"/>
      <c r="D272" s="17"/>
      <c r="E272" s="35"/>
      <c r="F272" s="17"/>
      <c r="G272" s="17"/>
      <c r="H272" s="17"/>
      <c r="I272" s="17"/>
      <c r="J272" s="17"/>
      <c r="K272" s="17"/>
      <c r="L272" s="17"/>
      <c r="M272" s="17"/>
      <c r="N272" s="28"/>
      <c r="O272" s="28"/>
    </row>
    <row r="273" spans="1:15" ht="15" customHeight="1" x14ac:dyDescent="0.2">
      <c r="A273" s="141" t="s">
        <v>12</v>
      </c>
      <c r="B273" s="925" t="s">
        <v>13</v>
      </c>
      <c r="C273" s="926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</row>
    <row r="274" spans="1:15" ht="29.25" customHeight="1" x14ac:dyDescent="0.2">
      <c r="A274" s="5" t="s">
        <v>650</v>
      </c>
      <c r="B274" s="5" t="s">
        <v>651</v>
      </c>
      <c r="C274" s="5" t="s">
        <v>652</v>
      </c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1:15" s="571" customFormat="1" ht="60" customHeight="1" x14ac:dyDescent="0.2">
      <c r="A275" s="572" t="s">
        <v>521</v>
      </c>
      <c r="B275" s="572" t="s">
        <v>55</v>
      </c>
      <c r="C275" s="572" t="s">
        <v>522</v>
      </c>
      <c r="D275" s="589">
        <v>54</v>
      </c>
      <c r="E275" s="589">
        <v>54</v>
      </c>
      <c r="F275" s="589">
        <v>54</v>
      </c>
      <c r="G275" s="589">
        <v>54</v>
      </c>
      <c r="H275" s="589">
        <v>54</v>
      </c>
      <c r="I275" s="589">
        <v>54</v>
      </c>
      <c r="J275" s="589">
        <v>54</v>
      </c>
      <c r="K275" s="589">
        <v>54</v>
      </c>
      <c r="L275" s="589">
        <v>54</v>
      </c>
      <c r="M275" s="589">
        <v>54</v>
      </c>
      <c r="N275" s="589">
        <v>54</v>
      </c>
      <c r="O275" s="589">
        <v>54</v>
      </c>
    </row>
    <row r="276" spans="1:15" ht="60" customHeight="1" x14ac:dyDescent="0.2">
      <c r="A276" s="144" t="s">
        <v>653</v>
      </c>
      <c r="B276" s="144" t="s">
        <v>654</v>
      </c>
      <c r="C276" s="144" t="s">
        <v>655</v>
      </c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</row>
    <row r="277" spans="1:15" s="3" customFormat="1" ht="45" x14ac:dyDescent="0.2">
      <c r="A277" s="144" t="s">
        <v>523</v>
      </c>
      <c r="B277" s="144" t="s">
        <v>524</v>
      </c>
      <c r="C277" s="144" t="s">
        <v>525</v>
      </c>
      <c r="D277" s="589">
        <v>54</v>
      </c>
      <c r="E277" s="589">
        <v>54</v>
      </c>
      <c r="F277" s="589">
        <v>54</v>
      </c>
      <c r="G277" s="589">
        <v>54</v>
      </c>
      <c r="H277" s="589">
        <v>54</v>
      </c>
      <c r="I277" s="589">
        <v>54</v>
      </c>
      <c r="J277" s="589">
        <v>54</v>
      </c>
      <c r="K277" s="589">
        <v>54</v>
      </c>
      <c r="L277" s="589">
        <v>54</v>
      </c>
      <c r="M277" s="589">
        <v>54</v>
      </c>
      <c r="N277" s="589">
        <v>54</v>
      </c>
      <c r="O277" s="589">
        <v>54</v>
      </c>
    </row>
    <row r="278" spans="1:15" s="3" customFormat="1" ht="15" x14ac:dyDescent="0.2">
      <c r="A278" s="144" t="s">
        <v>656</v>
      </c>
      <c r="B278" s="144" t="s">
        <v>657</v>
      </c>
      <c r="C278" s="144" t="s">
        <v>658</v>
      </c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</row>
    <row r="279" spans="1:15" s="3" customFormat="1" ht="45" x14ac:dyDescent="0.2">
      <c r="A279" s="144" t="s">
        <v>659</v>
      </c>
      <c r="B279" s="144" t="s">
        <v>660</v>
      </c>
      <c r="C279" s="144" t="s">
        <v>655</v>
      </c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</row>
    <row r="280" spans="1:15" ht="15" customHeight="1" x14ac:dyDescent="0.2">
      <c r="A280" s="141" t="s">
        <v>14</v>
      </c>
      <c r="B280" s="925" t="s">
        <v>15</v>
      </c>
      <c r="C280" s="926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</row>
    <row r="281" spans="1:15" s="3" customFormat="1" ht="45" x14ac:dyDescent="0.2">
      <c r="A281" s="144" t="s">
        <v>661</v>
      </c>
      <c r="B281" s="144" t="s">
        <v>663</v>
      </c>
      <c r="C281" s="144" t="s">
        <v>665</v>
      </c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1:15" s="3" customFormat="1" ht="30" x14ac:dyDescent="0.2">
      <c r="A282" s="144" t="s">
        <v>662</v>
      </c>
      <c r="B282" s="144" t="s">
        <v>664</v>
      </c>
      <c r="C282" s="144" t="s">
        <v>666</v>
      </c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</row>
    <row r="283" spans="1:15" s="3" customFormat="1" ht="15" customHeight="1" x14ac:dyDescent="0.2">
      <c r="A283" s="950" t="s">
        <v>568</v>
      </c>
      <c r="B283" s="951"/>
      <c r="C283" s="952"/>
      <c r="D283" s="124">
        <v>108</v>
      </c>
      <c r="E283" s="124">
        <v>108</v>
      </c>
      <c r="F283" s="124">
        <v>108</v>
      </c>
      <c r="G283" s="124">
        <v>108</v>
      </c>
      <c r="H283" s="124">
        <v>108</v>
      </c>
      <c r="I283" s="124">
        <v>108</v>
      </c>
      <c r="J283" s="124">
        <v>108</v>
      </c>
      <c r="K283" s="124">
        <v>108</v>
      </c>
      <c r="L283" s="124">
        <v>108</v>
      </c>
      <c r="M283" s="124">
        <v>108</v>
      </c>
      <c r="N283" s="124">
        <v>108</v>
      </c>
      <c r="O283" s="124">
        <v>108</v>
      </c>
    </row>
    <row r="284" spans="1:15" s="3" customFormat="1" ht="15" x14ac:dyDescent="0.2">
      <c r="A284" s="943" t="s">
        <v>51</v>
      </c>
      <c r="B284" s="943"/>
      <c r="C284" s="144"/>
      <c r="D284" s="17"/>
      <c r="E284" s="35"/>
      <c r="F284" s="17"/>
      <c r="G284" s="17"/>
      <c r="H284" s="17"/>
      <c r="I284" s="17"/>
      <c r="J284" s="17"/>
      <c r="K284" s="17"/>
      <c r="L284" s="17"/>
      <c r="M284" s="17"/>
      <c r="N284" s="28"/>
      <c r="O284" s="28"/>
    </row>
    <row r="285" spans="1:15" s="3" customFormat="1" ht="15" customHeight="1" x14ac:dyDescent="0.2">
      <c r="A285" s="120" t="s">
        <v>1</v>
      </c>
      <c r="B285" s="944" t="s">
        <v>16</v>
      </c>
      <c r="C285" s="945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</row>
    <row r="286" spans="1:15" s="3" customFormat="1" ht="44.25" customHeight="1" x14ac:dyDescent="0.2">
      <c r="A286" s="144" t="s">
        <v>369</v>
      </c>
      <c r="B286" s="144" t="s">
        <v>370</v>
      </c>
      <c r="C286" s="144" t="s">
        <v>371</v>
      </c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1:15" s="3" customFormat="1" ht="46.5" customHeight="1" x14ac:dyDescent="0.2">
      <c r="A287" s="144" t="s">
        <v>604</v>
      </c>
      <c r="B287" s="144" t="s">
        <v>605</v>
      </c>
      <c r="C287" s="144" t="s">
        <v>606</v>
      </c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</row>
    <row r="288" spans="1:15" s="3" customFormat="1" ht="19.5" customHeight="1" x14ac:dyDescent="0.2">
      <c r="A288" s="144" t="s">
        <v>599</v>
      </c>
      <c r="B288" s="144" t="s">
        <v>598</v>
      </c>
      <c r="C288" s="144" t="s">
        <v>600</v>
      </c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</row>
    <row r="289" spans="1:15" s="3" customFormat="1" ht="15" customHeight="1" x14ac:dyDescent="0.2">
      <c r="A289" s="141" t="s">
        <v>63</v>
      </c>
      <c r="B289" s="925" t="s">
        <v>64</v>
      </c>
      <c r="C289" s="926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</row>
    <row r="290" spans="1:15" s="3" customFormat="1" ht="30" x14ac:dyDescent="0.2">
      <c r="A290" s="123" t="s">
        <v>526</v>
      </c>
      <c r="B290" s="123" t="s">
        <v>65</v>
      </c>
      <c r="C290" s="123" t="s">
        <v>527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</row>
    <row r="291" spans="1:15" s="3" customFormat="1" ht="15" x14ac:dyDescent="0.2">
      <c r="A291" s="141" t="s">
        <v>29</v>
      </c>
      <c r="B291" s="141" t="s">
        <v>17</v>
      </c>
      <c r="C291" s="141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</row>
    <row r="292" spans="1:15" s="3" customFormat="1" ht="45" x14ac:dyDescent="0.2">
      <c r="A292" s="144" t="s">
        <v>607</v>
      </c>
      <c r="B292" s="144" t="s">
        <v>608</v>
      </c>
      <c r="C292" s="144" t="s">
        <v>609</v>
      </c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</row>
    <row r="293" spans="1:15" s="3" customFormat="1" ht="15" x14ac:dyDescent="0.2">
      <c r="A293" s="144" t="s">
        <v>517</v>
      </c>
      <c r="B293" s="144" t="s">
        <v>18</v>
      </c>
      <c r="C293" s="144" t="s">
        <v>518</v>
      </c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1:15" s="3" customFormat="1" ht="30" x14ac:dyDescent="0.2">
      <c r="A294" s="144" t="s">
        <v>519</v>
      </c>
      <c r="B294" s="144" t="s">
        <v>19</v>
      </c>
      <c r="C294" s="144" t="s">
        <v>520</v>
      </c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1:15" s="3" customFormat="1" ht="34.5" customHeight="1" x14ac:dyDescent="0.2">
      <c r="A295" s="144" t="s">
        <v>611</v>
      </c>
      <c r="B295" s="144" t="s">
        <v>610</v>
      </c>
      <c r="C295" s="144" t="s">
        <v>612</v>
      </c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1:15" s="16" customFormat="1" ht="15" x14ac:dyDescent="0.2">
      <c r="A296" s="946" t="s">
        <v>569</v>
      </c>
      <c r="B296" s="946"/>
      <c r="C296" s="94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</row>
    <row r="297" spans="1:15" s="3" customFormat="1" ht="15" customHeight="1" x14ac:dyDescent="0.2">
      <c r="A297" s="940" t="s">
        <v>5</v>
      </c>
      <c r="B297" s="941"/>
      <c r="C297" s="942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</row>
    <row r="298" spans="1:15" s="3" customFormat="1" ht="15" customHeight="1" x14ac:dyDescent="0.2">
      <c r="A298" s="141" t="s">
        <v>6</v>
      </c>
      <c r="B298" s="925" t="s">
        <v>5</v>
      </c>
      <c r="C298" s="926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</row>
    <row r="299" spans="1:15" s="3" customFormat="1" ht="30" x14ac:dyDescent="0.2">
      <c r="A299" s="144" t="s">
        <v>430</v>
      </c>
      <c r="B299" s="144" t="s">
        <v>431</v>
      </c>
      <c r="C299" s="144" t="s">
        <v>432</v>
      </c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</row>
    <row r="300" spans="1:15" s="3" customFormat="1" ht="30" x14ac:dyDescent="0.2">
      <c r="A300" s="144" t="s">
        <v>433</v>
      </c>
      <c r="B300" s="144" t="s">
        <v>434</v>
      </c>
      <c r="C300" s="146" t="s">
        <v>435</v>
      </c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</row>
    <row r="301" spans="1:15" s="3" customFormat="1" ht="45" x14ac:dyDescent="0.2">
      <c r="A301" s="146" t="s">
        <v>436</v>
      </c>
      <c r="B301" s="146" t="s">
        <v>437</v>
      </c>
      <c r="C301" s="146" t="s">
        <v>438</v>
      </c>
      <c r="D301" s="29"/>
      <c r="E301" s="29"/>
      <c r="F301" s="29"/>
      <c r="G301" s="29"/>
      <c r="H301" s="17"/>
      <c r="I301" s="17"/>
      <c r="J301" s="17"/>
      <c r="K301" s="17"/>
      <c r="L301" s="17"/>
      <c r="M301" s="17"/>
      <c r="N301" s="17"/>
      <c r="O301" s="17"/>
    </row>
    <row r="302" spans="1:15" s="3" customFormat="1" ht="195.75" customHeight="1" x14ac:dyDescent="0.2">
      <c r="A302" s="146" t="s">
        <v>439</v>
      </c>
      <c r="B302" s="146" t="s">
        <v>440</v>
      </c>
      <c r="C302" s="146" t="s">
        <v>441</v>
      </c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</row>
    <row r="303" spans="1:15" s="3" customFormat="1" ht="96" customHeight="1" x14ac:dyDescent="0.2">
      <c r="A303" s="144" t="s">
        <v>442</v>
      </c>
      <c r="B303" s="144" t="s">
        <v>443</v>
      </c>
      <c r="C303" s="144" t="s">
        <v>444</v>
      </c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s="3" customFormat="1" ht="66" customHeight="1" x14ac:dyDescent="0.2">
      <c r="A304" s="144" t="s">
        <v>445</v>
      </c>
      <c r="B304" s="144" t="s">
        <v>446</v>
      </c>
      <c r="C304" s="144" t="s">
        <v>447</v>
      </c>
      <c r="D304" s="29"/>
      <c r="E304" s="35"/>
      <c r="F304" s="17"/>
      <c r="G304" s="17"/>
      <c r="H304" s="17"/>
      <c r="I304" s="17"/>
      <c r="J304" s="17"/>
      <c r="K304" s="17"/>
      <c r="L304" s="17"/>
      <c r="M304" s="17"/>
      <c r="N304" s="17"/>
      <c r="O304" s="17"/>
    </row>
    <row r="305" spans="1:15" s="3" customFormat="1" ht="24" customHeight="1" x14ac:dyDescent="0.2">
      <c r="A305" s="141" t="s">
        <v>47</v>
      </c>
      <c r="B305" s="925" t="s">
        <v>48</v>
      </c>
      <c r="C305" s="926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</row>
    <row r="306" spans="1:15" s="3" customFormat="1" ht="59.25" customHeight="1" x14ac:dyDescent="0.2">
      <c r="A306" s="144" t="s">
        <v>564</v>
      </c>
      <c r="B306" s="149" t="s">
        <v>565</v>
      </c>
      <c r="C306" s="150" t="s">
        <v>566</v>
      </c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 s="3" customFormat="1" ht="15" customHeight="1" x14ac:dyDescent="0.2">
      <c r="A307" s="141" t="s">
        <v>56</v>
      </c>
      <c r="B307" s="925" t="s">
        <v>57</v>
      </c>
      <c r="C307" s="926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</row>
    <row r="308" spans="1:15" s="3" customFormat="1" ht="30" x14ac:dyDescent="0.2">
      <c r="A308" s="144" t="s">
        <v>448</v>
      </c>
      <c r="B308" s="144" t="s">
        <v>58</v>
      </c>
      <c r="C308" s="144" t="s">
        <v>449</v>
      </c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</row>
    <row r="309" spans="1:15" s="3" customFormat="1" ht="75" x14ac:dyDescent="0.2">
      <c r="A309" s="144" t="s">
        <v>450</v>
      </c>
      <c r="B309" s="144" t="s">
        <v>451</v>
      </c>
      <c r="C309" s="144" t="s">
        <v>452</v>
      </c>
      <c r="D309" s="17"/>
      <c r="E309" s="35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1:15" s="16" customFormat="1" ht="15" customHeight="1" x14ac:dyDescent="0.2">
      <c r="A310" s="927" t="s">
        <v>570</v>
      </c>
      <c r="B310" s="928"/>
      <c r="C310" s="929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</row>
    <row r="311" spans="1:15" s="3" customFormat="1" ht="15" customHeight="1" x14ac:dyDescent="0.2">
      <c r="A311" s="940" t="s">
        <v>30</v>
      </c>
      <c r="B311" s="941"/>
      <c r="C311" s="942"/>
      <c r="D311" s="17"/>
      <c r="E311" s="35"/>
      <c r="F311" s="17"/>
      <c r="G311" s="17"/>
      <c r="H311" s="17"/>
      <c r="I311" s="17"/>
      <c r="J311" s="17"/>
      <c r="K311" s="17"/>
      <c r="L311" s="17"/>
      <c r="M311" s="17"/>
      <c r="N311" s="17"/>
      <c r="O311" s="17"/>
    </row>
    <row r="312" spans="1:15" s="3" customFormat="1" ht="16.5" customHeight="1" x14ac:dyDescent="0.2">
      <c r="A312" s="141" t="s">
        <v>52</v>
      </c>
      <c r="B312" s="925" t="s">
        <v>53</v>
      </c>
      <c r="C312" s="926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</row>
    <row r="313" spans="1:15" s="3" customFormat="1" ht="104.25" customHeight="1" x14ac:dyDescent="0.2">
      <c r="A313" s="144" t="s">
        <v>453</v>
      </c>
      <c r="B313" s="144" t="s">
        <v>454</v>
      </c>
      <c r="C313" s="144" t="s">
        <v>455</v>
      </c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</row>
    <row r="314" spans="1:15" s="3" customFormat="1" ht="26.25" customHeight="1" x14ac:dyDescent="0.2">
      <c r="A314" s="141" t="s">
        <v>31</v>
      </c>
      <c r="B314" s="925" t="s">
        <v>32</v>
      </c>
      <c r="C314" s="926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</row>
    <row r="315" spans="1:15" s="3" customFormat="1" ht="60" x14ac:dyDescent="0.2">
      <c r="A315" s="144" t="s">
        <v>456</v>
      </c>
      <c r="B315" s="144" t="s">
        <v>457</v>
      </c>
      <c r="C315" s="144" t="s">
        <v>458</v>
      </c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</row>
    <row r="316" spans="1:15" s="3" customFormat="1" ht="62.25" customHeight="1" x14ac:dyDescent="0.2">
      <c r="A316" s="144" t="s">
        <v>459</v>
      </c>
      <c r="B316" s="144" t="s">
        <v>460</v>
      </c>
      <c r="C316" s="144" t="s">
        <v>461</v>
      </c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</row>
    <row r="317" spans="1:15" s="3" customFormat="1" ht="15" x14ac:dyDescent="0.2">
      <c r="A317" s="936" t="s">
        <v>462</v>
      </c>
      <c r="B317" s="936" t="s">
        <v>463</v>
      </c>
      <c r="C317" s="144" t="s">
        <v>555</v>
      </c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9"/>
    </row>
    <row r="318" spans="1:15" s="3" customFormat="1" ht="48.75" customHeight="1" x14ac:dyDescent="0.2">
      <c r="A318" s="937"/>
      <c r="B318" s="937"/>
      <c r="C318" s="144" t="s">
        <v>556</v>
      </c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</row>
    <row r="319" spans="1:15" s="3" customFormat="1" ht="15" customHeight="1" x14ac:dyDescent="0.2">
      <c r="A319" s="141" t="s">
        <v>66</v>
      </c>
      <c r="B319" s="925" t="s">
        <v>44</v>
      </c>
      <c r="C319" s="926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</row>
    <row r="320" spans="1:15" s="3" customFormat="1" ht="15" x14ac:dyDescent="0.2">
      <c r="A320" s="936" t="s">
        <v>464</v>
      </c>
      <c r="B320" s="936" t="s">
        <v>465</v>
      </c>
      <c r="C320" s="144" t="s">
        <v>557</v>
      </c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</row>
    <row r="321" spans="1:15" s="3" customFormat="1" ht="40.5" customHeight="1" x14ac:dyDescent="0.2">
      <c r="A321" s="937"/>
      <c r="B321" s="937"/>
      <c r="C321" s="144" t="s">
        <v>558</v>
      </c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</row>
    <row r="322" spans="1:15" s="3" customFormat="1" ht="59.25" customHeight="1" x14ac:dyDescent="0.2">
      <c r="A322" s="144" t="s">
        <v>466</v>
      </c>
      <c r="B322" s="146" t="s">
        <v>467</v>
      </c>
      <c r="C322" s="144" t="s">
        <v>468</v>
      </c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1:15" s="3" customFormat="1" ht="30" x14ac:dyDescent="0.2">
      <c r="A323" s="144" t="s">
        <v>469</v>
      </c>
      <c r="B323" s="146" t="s">
        <v>470</v>
      </c>
      <c r="C323" s="144" t="s">
        <v>471</v>
      </c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</row>
    <row r="324" spans="1:15" s="3" customFormat="1" ht="15" x14ac:dyDescent="0.2">
      <c r="A324" s="936" t="s">
        <v>472</v>
      </c>
      <c r="B324" s="938" t="s">
        <v>39</v>
      </c>
      <c r="C324" s="144" t="s">
        <v>559</v>
      </c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</row>
    <row r="325" spans="1:15" s="3" customFormat="1" ht="15" x14ac:dyDescent="0.2">
      <c r="A325" s="937"/>
      <c r="B325" s="939"/>
      <c r="C325" s="144" t="s">
        <v>473</v>
      </c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</row>
    <row r="326" spans="1:15" s="3" customFormat="1" ht="30" x14ac:dyDescent="0.2">
      <c r="A326" s="144" t="s">
        <v>474</v>
      </c>
      <c r="B326" s="146" t="s">
        <v>475</v>
      </c>
      <c r="C326" s="144" t="s">
        <v>476</v>
      </c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</row>
    <row r="327" spans="1:15" s="3" customFormat="1" ht="14.25" customHeight="1" x14ac:dyDescent="0.2">
      <c r="A327" s="141" t="s">
        <v>8</v>
      </c>
      <c r="B327" s="925" t="s">
        <v>9</v>
      </c>
      <c r="C327" s="926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</row>
    <row r="328" spans="1:15" s="3" customFormat="1" ht="14.25" customHeight="1" x14ac:dyDescent="0.2">
      <c r="A328" s="5"/>
      <c r="B328" s="154"/>
      <c r="C328" s="155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67"/>
      <c r="O328" s="67"/>
    </row>
    <row r="329" spans="1:15" s="3" customFormat="1" ht="45" x14ac:dyDescent="0.2">
      <c r="A329" s="144" t="s">
        <v>477</v>
      </c>
      <c r="B329" s="144" t="s">
        <v>478</v>
      </c>
      <c r="C329" s="144" t="s">
        <v>479</v>
      </c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</row>
    <row r="330" spans="1:15" s="3" customFormat="1" ht="45" x14ac:dyDescent="0.2">
      <c r="A330" s="144" t="s">
        <v>480</v>
      </c>
      <c r="B330" s="144" t="s">
        <v>481</v>
      </c>
      <c r="C330" s="144" t="s">
        <v>482</v>
      </c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</row>
    <row r="331" spans="1:15" s="3" customFormat="1" ht="75" x14ac:dyDescent="0.2">
      <c r="A331" s="144" t="s">
        <v>483</v>
      </c>
      <c r="B331" s="144" t="s">
        <v>484</v>
      </c>
      <c r="C331" s="144" t="s">
        <v>485</v>
      </c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</row>
    <row r="332" spans="1:15" s="3" customFormat="1" ht="30" x14ac:dyDescent="0.2">
      <c r="A332" s="144" t="s">
        <v>486</v>
      </c>
      <c r="B332" s="144" t="s">
        <v>38</v>
      </c>
      <c r="C332" s="144" t="s">
        <v>487</v>
      </c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</row>
    <row r="333" spans="1:15" s="3" customFormat="1" ht="60" x14ac:dyDescent="0.2">
      <c r="A333" s="144" t="s">
        <v>488</v>
      </c>
      <c r="B333" s="144" t="s">
        <v>489</v>
      </c>
      <c r="C333" s="144" t="s">
        <v>490</v>
      </c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</row>
    <row r="334" spans="1:15" s="3" customFormat="1" ht="30" x14ac:dyDescent="0.2">
      <c r="A334" s="144" t="s">
        <v>491</v>
      </c>
      <c r="B334" s="144" t="s">
        <v>560</v>
      </c>
      <c r="C334" s="144" t="s">
        <v>492</v>
      </c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</row>
    <row r="335" spans="1:15" s="3" customFormat="1" ht="75" x14ac:dyDescent="0.2">
      <c r="A335" s="144" t="s">
        <v>491</v>
      </c>
      <c r="B335" s="144" t="s">
        <v>493</v>
      </c>
      <c r="C335" s="144" t="s">
        <v>492</v>
      </c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</row>
    <row r="336" spans="1:15" s="3" customFormat="1" ht="60" x14ac:dyDescent="0.2">
      <c r="A336" s="144" t="s">
        <v>494</v>
      </c>
      <c r="B336" s="144" t="s">
        <v>495</v>
      </c>
      <c r="C336" s="144" t="s">
        <v>496</v>
      </c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</row>
    <row r="337" spans="1:15" s="3" customFormat="1" ht="45" x14ac:dyDescent="0.2">
      <c r="A337" s="5" t="s">
        <v>497</v>
      </c>
      <c r="B337" s="5" t="s">
        <v>498</v>
      </c>
      <c r="C337" s="5" t="s">
        <v>499</v>
      </c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1:15" s="3" customFormat="1" ht="60" x14ac:dyDescent="0.2">
      <c r="A338" s="5" t="s">
        <v>500</v>
      </c>
      <c r="B338" s="5" t="s">
        <v>501</v>
      </c>
      <c r="C338" s="5" t="s">
        <v>502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1:15" ht="28.5" customHeight="1" x14ac:dyDescent="0.2">
      <c r="A339" s="141" t="s">
        <v>10</v>
      </c>
      <c r="B339" s="925" t="s">
        <v>11</v>
      </c>
      <c r="C339" s="926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</row>
    <row r="340" spans="1:15" ht="37.5" customHeight="1" x14ac:dyDescent="0.2">
      <c r="A340" s="144" t="s">
        <v>503</v>
      </c>
      <c r="B340" s="144" t="s">
        <v>504</v>
      </c>
      <c r="C340" s="144" t="s">
        <v>505</v>
      </c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</row>
    <row r="341" spans="1:15" ht="72.75" customHeight="1" x14ac:dyDescent="0.2">
      <c r="A341" s="144" t="s">
        <v>506</v>
      </c>
      <c r="B341" s="144" t="s">
        <v>507</v>
      </c>
      <c r="C341" s="144" t="s">
        <v>508</v>
      </c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</row>
    <row r="342" spans="1:15" ht="60" x14ac:dyDescent="0.2">
      <c r="A342" s="144" t="s">
        <v>528</v>
      </c>
      <c r="B342" s="144" t="s">
        <v>529</v>
      </c>
      <c r="C342" s="144" t="s">
        <v>530</v>
      </c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</row>
    <row r="343" spans="1:15" ht="15" x14ac:dyDescent="0.2">
      <c r="A343" s="144" t="s">
        <v>531</v>
      </c>
      <c r="B343" s="144" t="s">
        <v>54</v>
      </c>
      <c r="C343" s="144" t="s">
        <v>532</v>
      </c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30" x14ac:dyDescent="0.2">
      <c r="A344" s="144" t="s">
        <v>514</v>
      </c>
      <c r="B344" s="144" t="s">
        <v>515</v>
      </c>
      <c r="C344" s="144" t="s">
        <v>516</v>
      </c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1:15" ht="61.5" customHeight="1" x14ac:dyDescent="0.2">
      <c r="A345" s="144" t="s">
        <v>514</v>
      </c>
      <c r="B345" s="144" t="s">
        <v>561</v>
      </c>
      <c r="C345" s="144" t="s">
        <v>562</v>
      </c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</row>
    <row r="346" spans="1:15" ht="32.25" customHeight="1" x14ac:dyDescent="0.2">
      <c r="A346" s="144" t="s">
        <v>509</v>
      </c>
      <c r="B346" s="144" t="s">
        <v>510</v>
      </c>
      <c r="C346" s="144" t="s">
        <v>511</v>
      </c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</row>
    <row r="347" spans="1:15" ht="30" x14ac:dyDescent="0.2">
      <c r="A347" s="144" t="s">
        <v>512</v>
      </c>
      <c r="B347" s="144" t="s">
        <v>67</v>
      </c>
      <c r="C347" s="144" t="s">
        <v>513</v>
      </c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1:15" ht="30" x14ac:dyDescent="0.2">
      <c r="A348" s="144" t="s">
        <v>533</v>
      </c>
      <c r="B348" s="144" t="s">
        <v>534</v>
      </c>
      <c r="C348" s="144" t="s">
        <v>535</v>
      </c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</row>
    <row r="349" spans="1:15" ht="15" customHeight="1" x14ac:dyDescent="0.2">
      <c r="A349" s="141" t="s">
        <v>68</v>
      </c>
      <c r="B349" s="925" t="s">
        <v>69</v>
      </c>
      <c r="C349" s="926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</row>
    <row r="350" spans="1:15" ht="45" x14ac:dyDescent="0.2">
      <c r="A350" s="144" t="s">
        <v>536</v>
      </c>
      <c r="B350" s="144" t="s">
        <v>537</v>
      </c>
      <c r="C350" s="144" t="s">
        <v>538</v>
      </c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</row>
    <row r="351" spans="1:15" ht="62.25" customHeight="1" x14ac:dyDescent="0.2">
      <c r="A351" s="144" t="s">
        <v>539</v>
      </c>
      <c r="B351" s="144" t="s">
        <v>540</v>
      </c>
      <c r="C351" s="144" t="s">
        <v>541</v>
      </c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</row>
    <row r="352" spans="1:15" s="16" customFormat="1" ht="21.75" customHeight="1" x14ac:dyDescent="0.2">
      <c r="A352" s="927" t="s">
        <v>571</v>
      </c>
      <c r="B352" s="928"/>
      <c r="C352" s="92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</row>
    <row r="353" spans="1:16" s="19" customFormat="1" ht="21.75" customHeight="1" x14ac:dyDescent="0.2">
      <c r="A353" s="930" t="s">
        <v>628</v>
      </c>
      <c r="B353" s="931"/>
      <c r="C353" s="932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</row>
    <row r="354" spans="1:16" s="80" customFormat="1" ht="24" customHeight="1" x14ac:dyDescent="0.3">
      <c r="A354" s="933" t="s">
        <v>888</v>
      </c>
      <c r="B354" s="934"/>
      <c r="C354" s="935"/>
      <c r="D354" s="79">
        <v>252</v>
      </c>
      <c r="E354" s="79">
        <v>252</v>
      </c>
      <c r="F354" s="79">
        <v>252</v>
      </c>
      <c r="G354" s="79">
        <v>252</v>
      </c>
      <c r="H354" s="79">
        <v>252</v>
      </c>
      <c r="I354" s="79">
        <v>252</v>
      </c>
      <c r="J354" s="79">
        <v>252</v>
      </c>
      <c r="K354" s="79">
        <v>252</v>
      </c>
      <c r="L354" s="79">
        <v>252</v>
      </c>
      <c r="M354" s="79">
        <v>252</v>
      </c>
      <c r="N354" s="79">
        <v>252</v>
      </c>
      <c r="O354" s="79">
        <v>252</v>
      </c>
      <c r="P354" s="136"/>
    </row>
    <row r="355" spans="1:16" x14ac:dyDescent="0.2">
      <c r="D355" s="7"/>
      <c r="E355" s="14"/>
      <c r="F355" s="7"/>
      <c r="G355" s="7"/>
      <c r="H355" s="7"/>
      <c r="I355" s="7"/>
      <c r="J355" s="7"/>
      <c r="K355" s="7"/>
      <c r="L355" s="7"/>
      <c r="M355" s="7"/>
      <c r="N355" s="7"/>
      <c r="O355" s="7"/>
    </row>
    <row r="356" spans="1:16" x14ac:dyDescent="0.2">
      <c r="D356" s="103"/>
      <c r="E356" s="104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</row>
    <row r="357" spans="1:16" x14ac:dyDescent="0.2">
      <c r="D357" s="89"/>
      <c r="E357" s="90"/>
      <c r="F357" s="89"/>
      <c r="G357" s="89"/>
      <c r="H357" s="89"/>
      <c r="I357" s="89"/>
      <c r="J357" s="89"/>
      <c r="K357" s="89"/>
      <c r="L357" s="89"/>
      <c r="M357" s="89"/>
      <c r="N357" s="89"/>
      <c r="O357" s="89"/>
    </row>
    <row r="358" spans="1:16" ht="18.75" x14ac:dyDescent="0.2"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</row>
    <row r="360" spans="1:16" ht="14.25" x14ac:dyDescent="0.2"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</row>
    <row r="361" spans="1:16" ht="14.25" x14ac:dyDescent="0.2">
      <c r="D361" s="139"/>
      <c r="E361" s="140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</row>
  </sheetData>
  <mergeCells count="144">
    <mergeCell ref="A354:C354"/>
    <mergeCell ref="A272:C272"/>
    <mergeCell ref="A284:B284"/>
    <mergeCell ref="B285:C285"/>
    <mergeCell ref="A179:A181"/>
    <mergeCell ref="B179:B181"/>
    <mergeCell ref="B251:C251"/>
    <mergeCell ref="B230:C230"/>
    <mergeCell ref="A262:C262"/>
    <mergeCell ref="B263:C263"/>
    <mergeCell ref="A199:C199"/>
    <mergeCell ref="B223:C223"/>
    <mergeCell ref="A191:C191"/>
    <mergeCell ref="A222:C222"/>
    <mergeCell ref="A229:C229"/>
    <mergeCell ref="A238:C238"/>
    <mergeCell ref="B317:B318"/>
    <mergeCell ref="A317:A318"/>
    <mergeCell ref="A283:C283"/>
    <mergeCell ref="A296:C296"/>
    <mergeCell ref="A353:C353"/>
    <mergeCell ref="B307:C307"/>
    <mergeCell ref="B314:C314"/>
    <mergeCell ref="B319:C319"/>
    <mergeCell ref="M1:O1"/>
    <mergeCell ref="D4:O4"/>
    <mergeCell ref="A7:C7"/>
    <mergeCell ref="B10:C10"/>
    <mergeCell ref="A11:A12"/>
    <mergeCell ref="B11:B12"/>
    <mergeCell ref="A15:A16"/>
    <mergeCell ref="B15:B16"/>
    <mergeCell ref="A74:C74"/>
    <mergeCell ref="B21:B26"/>
    <mergeCell ref="A47:A50"/>
    <mergeCell ref="B47:B50"/>
    <mergeCell ref="A51:A53"/>
    <mergeCell ref="B13:B14"/>
    <mergeCell ref="A13:A14"/>
    <mergeCell ref="L2:O2"/>
    <mergeCell ref="A3:O3"/>
    <mergeCell ref="B17:B20"/>
    <mergeCell ref="A17:A20"/>
    <mergeCell ref="B43:B46"/>
    <mergeCell ref="A72:A73"/>
    <mergeCell ref="A27:A32"/>
    <mergeCell ref="B27:B32"/>
    <mergeCell ref="A33:A38"/>
    <mergeCell ref="A172:C172"/>
    <mergeCell ref="A190:C190"/>
    <mergeCell ref="A21:A26"/>
    <mergeCell ref="B89:C89"/>
    <mergeCell ref="A94:C94"/>
    <mergeCell ref="A79:C79"/>
    <mergeCell ref="A88:C88"/>
    <mergeCell ref="B95:C95"/>
    <mergeCell ref="A113:A114"/>
    <mergeCell ref="B113:B114"/>
    <mergeCell ref="A96:A106"/>
    <mergeCell ref="B75:C75"/>
    <mergeCell ref="B80:C80"/>
    <mergeCell ref="B96:B101"/>
    <mergeCell ref="B33:B38"/>
    <mergeCell ref="A54:A56"/>
    <mergeCell ref="B54:B56"/>
    <mergeCell ref="A39:A42"/>
    <mergeCell ref="B39:B42"/>
    <mergeCell ref="B51:B53"/>
    <mergeCell ref="A43:A46"/>
    <mergeCell ref="B58:B60"/>
    <mergeCell ref="A63:A66"/>
    <mergeCell ref="B102:B106"/>
    <mergeCell ref="A352:C352"/>
    <mergeCell ref="B339:C339"/>
    <mergeCell ref="B201:C201"/>
    <mergeCell ref="A200:C200"/>
    <mergeCell ref="B273:C273"/>
    <mergeCell ref="B349:C349"/>
    <mergeCell ref="B327:C327"/>
    <mergeCell ref="B324:B325"/>
    <mergeCell ref="A324:A325"/>
    <mergeCell ref="B257:C257"/>
    <mergeCell ref="B289:C289"/>
    <mergeCell ref="B320:B321"/>
    <mergeCell ref="A320:A321"/>
    <mergeCell ref="B312:C312"/>
    <mergeCell ref="B298:C298"/>
    <mergeCell ref="A271:C271"/>
    <mergeCell ref="B149:C149"/>
    <mergeCell ref="B143:B144"/>
    <mergeCell ref="B137:B139"/>
    <mergeCell ref="A137:A139"/>
    <mergeCell ref="A148:C148"/>
    <mergeCell ref="A140:C140"/>
    <mergeCell ref="A163:C163"/>
    <mergeCell ref="B122:B123"/>
    <mergeCell ref="A124:A126"/>
    <mergeCell ref="A122:A123"/>
    <mergeCell ref="A187:A189"/>
    <mergeCell ref="B259:C259"/>
    <mergeCell ref="B239:C239"/>
    <mergeCell ref="B174:C174"/>
    <mergeCell ref="A173:C173"/>
    <mergeCell ref="B305:C305"/>
    <mergeCell ref="A297:C297"/>
    <mergeCell ref="A311:C311"/>
    <mergeCell ref="B268:C268"/>
    <mergeCell ref="A310:C310"/>
    <mergeCell ref="B214:C214"/>
    <mergeCell ref="A245:C245"/>
    <mergeCell ref="A250:C250"/>
    <mergeCell ref="B280:C280"/>
    <mergeCell ref="B192:C192"/>
    <mergeCell ref="A256:C256"/>
    <mergeCell ref="A213:C213"/>
    <mergeCell ref="A198:C198"/>
    <mergeCell ref="A261:C261"/>
    <mergeCell ref="B186:C186"/>
    <mergeCell ref="B187:B189"/>
    <mergeCell ref="A197:B197"/>
    <mergeCell ref="A120:A121"/>
    <mergeCell ref="B67:B71"/>
    <mergeCell ref="A58:A60"/>
    <mergeCell ref="B63:B66"/>
    <mergeCell ref="B72:B73"/>
    <mergeCell ref="A67:A71"/>
    <mergeCell ref="A171:C171"/>
    <mergeCell ref="A128:A129"/>
    <mergeCell ref="B152:C152"/>
    <mergeCell ref="A143:A144"/>
    <mergeCell ref="B130:B133"/>
    <mergeCell ref="A130:A133"/>
    <mergeCell ref="A145:A146"/>
    <mergeCell ref="B145:B146"/>
    <mergeCell ref="B164:C164"/>
    <mergeCell ref="B157:B159"/>
    <mergeCell ref="A157:A159"/>
    <mergeCell ref="B128:B129"/>
    <mergeCell ref="B134:B136"/>
    <mergeCell ref="A134:A136"/>
    <mergeCell ref="B141:C141"/>
    <mergeCell ref="B119:B121"/>
    <mergeCell ref="A151:C151"/>
    <mergeCell ref="B124:B126"/>
  </mergeCells>
  <hyperlinks>
    <hyperlink ref="A8" location="P41" display="P41" xr:uid="{00000000-0004-0000-0D00-000000000000}"/>
  </hyperlinks>
  <pageMargins left="0.25" right="0.25" top="0.75" bottom="0.75" header="0.3" footer="0.3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362"/>
  <sheetViews>
    <sheetView topLeftCell="A363" zoomScale="85" zoomScaleNormal="85" workbookViewId="0">
      <selection activeCell="D73" sqref="D73:O73"/>
    </sheetView>
  </sheetViews>
  <sheetFormatPr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"/>
    <col min="5" max="5" width="9.140625" style="15"/>
    <col min="6" max="15" width="9.140625" style="1"/>
    <col min="16" max="16" width="9.85546875" style="1" bestFit="1" customWidth="1"/>
    <col min="17" max="16384" width="9.140625" style="1"/>
  </cols>
  <sheetData>
    <row r="1" spans="1:15" ht="15" x14ac:dyDescent="0.2">
      <c r="A1" s="82"/>
      <c r="B1" s="82"/>
      <c r="C1" s="82"/>
      <c r="D1" s="82"/>
      <c r="E1" s="83"/>
      <c r="F1" s="82"/>
      <c r="G1" s="82"/>
      <c r="H1" s="82"/>
      <c r="I1" s="82"/>
      <c r="J1" s="40"/>
      <c r="K1" s="82"/>
      <c r="L1" s="82"/>
      <c r="M1" s="1058"/>
      <c r="N1" s="1058"/>
      <c r="O1" s="1058"/>
    </row>
    <row r="2" spans="1:15" ht="14.25" customHeight="1" x14ac:dyDescent="0.2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1060" t="s">
        <v>542</v>
      </c>
      <c r="M2" s="1060"/>
      <c r="N2" s="1060"/>
      <c r="O2" s="1060"/>
    </row>
    <row r="3" spans="1:15" ht="14.25" customHeight="1" x14ac:dyDescent="0.2">
      <c r="A3" s="1051" t="s">
        <v>667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15" ht="85.5" x14ac:dyDescent="0.2">
      <c r="A4" s="20" t="s">
        <v>2</v>
      </c>
      <c r="B4" s="21" t="s">
        <v>71</v>
      </c>
      <c r="C4" s="21" t="s">
        <v>0</v>
      </c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</row>
    <row r="5" spans="1:15" ht="14.2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1">
        <v>8</v>
      </c>
      <c r="I5" s="21">
        <v>9</v>
      </c>
      <c r="J5" s="21">
        <v>10</v>
      </c>
      <c r="K5" s="160">
        <v>11</v>
      </c>
      <c r="L5" s="21">
        <v>12</v>
      </c>
      <c r="M5" s="21">
        <v>13</v>
      </c>
      <c r="N5" s="21">
        <v>14</v>
      </c>
      <c r="O5" s="21">
        <v>15</v>
      </c>
    </row>
    <row r="6" spans="1:15" ht="14.25" x14ac:dyDescent="0.2">
      <c r="A6" s="21"/>
      <c r="B6" s="21"/>
      <c r="C6" s="21"/>
      <c r="D6" s="21">
        <v>2024</v>
      </c>
      <c r="E6" s="22">
        <v>2025</v>
      </c>
      <c r="F6" s="21">
        <v>2026</v>
      </c>
      <c r="G6" s="21">
        <v>2027</v>
      </c>
      <c r="H6" s="21">
        <v>2028</v>
      </c>
      <c r="I6" s="21">
        <v>2029</v>
      </c>
      <c r="J6" s="160">
        <v>2030</v>
      </c>
      <c r="K6" s="21">
        <v>2031</v>
      </c>
      <c r="L6" s="21">
        <v>2032</v>
      </c>
      <c r="M6" s="21">
        <v>2033</v>
      </c>
      <c r="N6" s="21">
        <v>2034</v>
      </c>
      <c r="O6" s="21">
        <v>2035</v>
      </c>
    </row>
    <row r="7" spans="1:15" ht="15" x14ac:dyDescent="0.2">
      <c r="A7" s="1053" t="s">
        <v>72</v>
      </c>
      <c r="B7" s="1054"/>
      <c r="C7" s="1054"/>
      <c r="D7" s="23"/>
      <c r="E7" s="23"/>
      <c r="F7" s="23"/>
      <c r="G7" s="23"/>
      <c r="H7" s="23"/>
      <c r="I7" s="23"/>
      <c r="J7" s="23"/>
      <c r="K7" s="23"/>
      <c r="L7" s="23"/>
      <c r="M7" s="73"/>
      <c r="N7" s="74"/>
      <c r="O7" s="75"/>
    </row>
    <row r="8" spans="1:15" ht="15" x14ac:dyDescent="0.2">
      <c r="A8" s="132" t="s">
        <v>73</v>
      </c>
      <c r="B8" s="133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73"/>
      <c r="N8" s="74"/>
      <c r="O8" s="75"/>
    </row>
    <row r="9" spans="1:15" ht="15" x14ac:dyDescent="0.2">
      <c r="A9" s="77" t="s">
        <v>7</v>
      </c>
      <c r="B9" s="24"/>
      <c r="C9" s="25"/>
      <c r="D9" s="26"/>
      <c r="E9" s="27"/>
      <c r="F9" s="26"/>
      <c r="G9" s="26"/>
      <c r="H9" s="26"/>
      <c r="I9" s="26"/>
      <c r="J9" s="26"/>
      <c r="K9" s="26"/>
      <c r="L9" s="26"/>
      <c r="M9" s="40"/>
      <c r="N9" s="40"/>
      <c r="O9" s="76"/>
    </row>
    <row r="10" spans="1:15" ht="15" x14ac:dyDescent="0.2">
      <c r="A10" s="146" t="s">
        <v>20</v>
      </c>
      <c r="B10" s="781" t="s">
        <v>21</v>
      </c>
      <c r="C10" s="781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100"/>
    </row>
    <row r="11" spans="1:15" ht="18" customHeight="1" x14ac:dyDescent="0.2">
      <c r="A11" s="1048" t="s">
        <v>74</v>
      </c>
      <c r="B11" s="781" t="s">
        <v>75</v>
      </c>
      <c r="C11" s="146" t="s">
        <v>76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1"/>
    </row>
    <row r="12" spans="1:15" ht="33" customHeight="1" x14ac:dyDescent="0.2">
      <c r="A12" s="1048"/>
      <c r="B12" s="781"/>
      <c r="C12" s="146" t="s">
        <v>77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49.5" customHeight="1" x14ac:dyDescent="0.2">
      <c r="A13" s="995" t="s">
        <v>78</v>
      </c>
      <c r="B13" s="936" t="s">
        <v>79</v>
      </c>
      <c r="C13" s="146" t="s">
        <v>80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0.75" customHeight="1" x14ac:dyDescent="0.2">
      <c r="A14" s="1001"/>
      <c r="B14" s="937"/>
      <c r="C14" s="144" t="s">
        <v>390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51.75" customHeight="1" x14ac:dyDescent="0.2">
      <c r="A15" s="787" t="s">
        <v>81</v>
      </c>
      <c r="B15" s="782" t="s">
        <v>82</v>
      </c>
      <c r="C15" s="144" t="s">
        <v>83</v>
      </c>
      <c r="D15" s="13"/>
      <c r="E15" s="30"/>
      <c r="F15" s="11"/>
      <c r="G15" s="11"/>
      <c r="H15" s="11"/>
      <c r="I15" s="11"/>
      <c r="J15" s="30"/>
      <c r="K15" s="11"/>
      <c r="L15" s="11"/>
      <c r="M15" s="11"/>
      <c r="N15" s="31"/>
      <c r="O15" s="31"/>
    </row>
    <row r="16" spans="1:15" ht="31.5" customHeight="1" x14ac:dyDescent="0.2">
      <c r="A16" s="787"/>
      <c r="B16" s="782"/>
      <c r="C16" s="144" t="s">
        <v>84</v>
      </c>
      <c r="D16" s="13"/>
      <c r="E16" s="30"/>
      <c r="F16" s="11"/>
      <c r="G16" s="11"/>
      <c r="H16" s="11"/>
      <c r="I16" s="11"/>
      <c r="J16" s="30"/>
      <c r="K16" s="11"/>
      <c r="L16" s="11"/>
      <c r="M16" s="13"/>
      <c r="N16" s="31"/>
      <c r="O16" s="31"/>
    </row>
    <row r="17" spans="1:15" ht="18.75" customHeight="1" x14ac:dyDescent="0.2">
      <c r="A17" s="787" t="s">
        <v>85</v>
      </c>
      <c r="B17" s="782" t="s">
        <v>86</v>
      </c>
      <c r="C17" s="144" t="s">
        <v>87</v>
      </c>
      <c r="D17" s="13"/>
      <c r="E17" s="13"/>
      <c r="F17" s="11"/>
      <c r="G17" s="11"/>
      <c r="H17" s="11"/>
      <c r="I17" s="11"/>
      <c r="J17" s="30"/>
      <c r="K17" s="11"/>
      <c r="L17" s="11"/>
      <c r="M17" s="13"/>
      <c r="N17" s="31"/>
      <c r="O17" s="31"/>
    </row>
    <row r="18" spans="1:15" ht="16.5" customHeight="1" x14ac:dyDescent="0.2">
      <c r="A18" s="787"/>
      <c r="B18" s="782"/>
      <c r="C18" s="144" t="s">
        <v>88</v>
      </c>
      <c r="D18" s="13"/>
      <c r="E18" s="30"/>
      <c r="F18" s="11"/>
      <c r="G18" s="11"/>
      <c r="H18" s="11"/>
      <c r="I18" s="11"/>
      <c r="J18" s="30"/>
      <c r="K18" s="11"/>
      <c r="L18" s="11"/>
      <c r="M18" s="13"/>
      <c r="N18" s="31"/>
      <c r="O18" s="31"/>
    </row>
    <row r="19" spans="1:15" ht="14.25" customHeight="1" x14ac:dyDescent="0.2">
      <c r="A19" s="787"/>
      <c r="B19" s="782"/>
      <c r="C19" s="144" t="s">
        <v>89</v>
      </c>
      <c r="D19" s="13"/>
      <c r="E19" s="30"/>
      <c r="F19" s="11"/>
      <c r="G19" s="11"/>
      <c r="H19" s="11"/>
      <c r="I19" s="11"/>
      <c r="J19" s="30"/>
      <c r="K19" s="11"/>
      <c r="L19" s="11"/>
      <c r="M19" s="13"/>
      <c r="N19" s="31"/>
      <c r="O19" s="31"/>
    </row>
    <row r="20" spans="1:15" ht="18.75" customHeight="1" x14ac:dyDescent="0.2">
      <c r="A20" s="787"/>
      <c r="B20" s="782"/>
      <c r="C20" s="144" t="s">
        <v>90</v>
      </c>
      <c r="D20" s="13"/>
      <c r="E20" s="30"/>
      <c r="F20" s="11"/>
      <c r="G20" s="11"/>
      <c r="H20" s="30"/>
      <c r="I20" s="11"/>
      <c r="J20" s="30"/>
      <c r="K20" s="11"/>
      <c r="L20" s="11"/>
      <c r="M20" s="11"/>
      <c r="N20" s="11"/>
      <c r="O20" s="31"/>
    </row>
    <row r="21" spans="1:15" ht="15" customHeight="1" x14ac:dyDescent="0.2">
      <c r="A21" s="787" t="s">
        <v>91</v>
      </c>
      <c r="B21" s="782" t="s">
        <v>92</v>
      </c>
      <c r="C21" s="144" t="s">
        <v>93</v>
      </c>
      <c r="D21" s="9"/>
      <c r="E21" s="30"/>
      <c r="F21" s="11"/>
      <c r="G21" s="11"/>
      <c r="H21" s="11"/>
      <c r="I21" s="11"/>
      <c r="J21" s="11"/>
      <c r="K21" s="30"/>
      <c r="L21" s="11"/>
      <c r="M21" s="9"/>
      <c r="N21" s="32"/>
      <c r="O21" s="31"/>
    </row>
    <row r="22" spans="1:15" ht="17.25" customHeight="1" x14ac:dyDescent="0.2">
      <c r="A22" s="787"/>
      <c r="B22" s="782"/>
      <c r="C22" s="144" t="s">
        <v>94</v>
      </c>
      <c r="D22" s="13"/>
      <c r="E22" s="30"/>
      <c r="F22" s="11"/>
      <c r="G22" s="11"/>
      <c r="H22" s="11"/>
      <c r="I22" s="11"/>
      <c r="J22" s="30"/>
      <c r="K22" s="11"/>
      <c r="L22" s="11"/>
      <c r="M22" s="13"/>
      <c r="N22" s="31"/>
      <c r="O22" s="31"/>
    </row>
    <row r="23" spans="1:15" ht="48.75" customHeight="1" x14ac:dyDescent="0.2">
      <c r="A23" s="787"/>
      <c r="B23" s="782"/>
      <c r="C23" s="144" t="s">
        <v>95</v>
      </c>
      <c r="D23" s="13"/>
      <c r="E23" s="30"/>
      <c r="F23" s="11"/>
      <c r="G23" s="11"/>
      <c r="H23" s="11"/>
      <c r="I23" s="11"/>
      <c r="J23" s="30"/>
      <c r="K23" s="11"/>
      <c r="L23" s="11"/>
      <c r="M23" s="13"/>
      <c r="N23" s="31"/>
      <c r="O23" s="31"/>
    </row>
    <row r="24" spans="1:15" ht="15" x14ac:dyDescent="0.2">
      <c r="A24" s="787"/>
      <c r="B24" s="782"/>
      <c r="C24" s="144" t="s">
        <v>96</v>
      </c>
      <c r="D24" s="13"/>
      <c r="E24" s="31"/>
      <c r="F24" s="31"/>
      <c r="G24" s="31"/>
      <c r="H24" s="31"/>
      <c r="I24" s="31"/>
      <c r="J24" s="31"/>
      <c r="K24" s="31"/>
      <c r="L24" s="31"/>
      <c r="M24" s="31"/>
      <c r="N24" s="13"/>
      <c r="O24" s="31"/>
    </row>
    <row r="25" spans="1:15" ht="20.25" customHeight="1" x14ac:dyDescent="0.2">
      <c r="A25" s="787"/>
      <c r="B25" s="782"/>
      <c r="C25" s="144" t="s">
        <v>87</v>
      </c>
      <c r="D25" s="13"/>
      <c r="E25" s="31"/>
      <c r="F25" s="13"/>
      <c r="G25" s="13"/>
      <c r="H25" s="31"/>
      <c r="I25" s="31"/>
      <c r="J25" s="31"/>
      <c r="K25" s="31"/>
      <c r="L25" s="31"/>
      <c r="M25" s="13"/>
      <c r="N25" s="31"/>
      <c r="O25" s="31"/>
    </row>
    <row r="26" spans="1:15" ht="34.5" customHeight="1" x14ac:dyDescent="0.2">
      <c r="A26" s="787"/>
      <c r="B26" s="782"/>
      <c r="C26" s="144" t="s">
        <v>97</v>
      </c>
      <c r="D26" s="13"/>
      <c r="E26" s="31"/>
      <c r="F26" s="31"/>
      <c r="G26" s="31"/>
      <c r="H26" s="31"/>
      <c r="I26" s="31"/>
      <c r="J26" s="31"/>
      <c r="K26" s="31"/>
      <c r="L26" s="31"/>
      <c r="M26" s="13"/>
      <c r="N26" s="31"/>
      <c r="O26" s="31"/>
    </row>
    <row r="27" spans="1:15" ht="18" customHeight="1" x14ac:dyDescent="0.2">
      <c r="A27" s="787" t="s">
        <v>98</v>
      </c>
      <c r="B27" s="782" t="s">
        <v>99</v>
      </c>
      <c r="C27" s="5" t="s">
        <v>100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6.5" customHeight="1" x14ac:dyDescent="0.2">
      <c r="A28" s="787"/>
      <c r="B28" s="782"/>
      <c r="C28" s="144" t="s">
        <v>101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63.75" customHeight="1" x14ac:dyDescent="0.2">
      <c r="A29" s="787"/>
      <c r="B29" s="782"/>
      <c r="C29" s="144" t="s">
        <v>102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32.25" customHeight="1" x14ac:dyDescent="0.2">
      <c r="A30" s="787"/>
      <c r="B30" s="782"/>
      <c r="C30" s="144" t="s">
        <v>103</v>
      </c>
      <c r="D30" s="33"/>
      <c r="E30" s="30"/>
      <c r="F30" s="30"/>
      <c r="G30" s="33"/>
      <c r="H30" s="33"/>
      <c r="I30" s="30"/>
      <c r="J30" s="11"/>
      <c r="K30" s="30"/>
      <c r="L30" s="30"/>
      <c r="M30" s="33"/>
      <c r="N30" s="33"/>
      <c r="O30" s="33"/>
    </row>
    <row r="31" spans="1:15" ht="15" x14ac:dyDescent="0.2">
      <c r="A31" s="787"/>
      <c r="B31" s="782"/>
      <c r="C31" s="144" t="s">
        <v>104</v>
      </c>
      <c r="D31" s="33"/>
      <c r="E31" s="30"/>
      <c r="F31" s="33"/>
      <c r="G31" s="33"/>
      <c r="H31" s="33"/>
      <c r="I31" s="33"/>
      <c r="J31" s="30"/>
      <c r="K31" s="33"/>
      <c r="L31" s="33"/>
      <c r="M31" s="33"/>
      <c r="N31" s="33"/>
      <c r="O31" s="33"/>
    </row>
    <row r="32" spans="1:15" ht="16.5" customHeight="1" x14ac:dyDescent="0.2">
      <c r="A32" s="787"/>
      <c r="B32" s="782"/>
      <c r="C32" s="144" t="s">
        <v>105</v>
      </c>
      <c r="D32" s="33"/>
      <c r="E32" s="30"/>
      <c r="F32" s="33"/>
      <c r="G32" s="33"/>
      <c r="H32" s="33"/>
      <c r="I32" s="33"/>
      <c r="J32" s="30"/>
      <c r="K32" s="33"/>
      <c r="L32" s="33"/>
      <c r="M32" s="33"/>
      <c r="N32" s="33"/>
      <c r="O32" s="33"/>
    </row>
    <row r="33" spans="1:15" ht="32.25" customHeight="1" x14ac:dyDescent="0.2">
      <c r="A33" s="787" t="s">
        <v>106</v>
      </c>
      <c r="B33" s="782" t="s">
        <v>107</v>
      </c>
      <c r="C33" s="144" t="s">
        <v>97</v>
      </c>
      <c r="D33" s="33"/>
      <c r="E33" s="30"/>
      <c r="F33" s="33"/>
      <c r="G33" s="33"/>
      <c r="H33" s="33"/>
      <c r="I33" s="33"/>
      <c r="J33" s="30"/>
      <c r="K33" s="33"/>
      <c r="L33" s="33"/>
      <c r="M33" s="33"/>
      <c r="N33" s="33"/>
      <c r="O33" s="33"/>
    </row>
    <row r="34" spans="1:15" ht="18.75" customHeight="1" x14ac:dyDescent="0.2">
      <c r="A34" s="787"/>
      <c r="B34" s="782"/>
      <c r="C34" s="144" t="s">
        <v>93</v>
      </c>
      <c r="D34" s="33"/>
      <c r="E34" s="30"/>
      <c r="F34" s="30"/>
      <c r="G34" s="33"/>
      <c r="H34" s="33"/>
      <c r="I34" s="33"/>
      <c r="J34" s="30"/>
      <c r="K34" s="33"/>
      <c r="L34" s="33"/>
      <c r="M34" s="33"/>
      <c r="N34" s="33"/>
      <c r="O34" s="33"/>
    </row>
    <row r="35" spans="1:15" ht="19.5" customHeight="1" x14ac:dyDescent="0.2">
      <c r="A35" s="787"/>
      <c r="B35" s="782"/>
      <c r="C35" s="144" t="s">
        <v>94</v>
      </c>
      <c r="D35" s="33"/>
      <c r="E35" s="33"/>
      <c r="F35" s="33"/>
      <c r="G35" s="33"/>
      <c r="H35" s="33"/>
      <c r="I35" s="33"/>
      <c r="J35" s="33"/>
      <c r="K35" s="33"/>
      <c r="L35" s="33"/>
      <c r="M35" s="13"/>
      <c r="N35" s="31"/>
      <c r="O35" s="31"/>
    </row>
    <row r="36" spans="1:15" ht="18.75" customHeight="1" x14ac:dyDescent="0.2">
      <c r="A36" s="787"/>
      <c r="B36" s="782"/>
      <c r="C36" s="144" t="s">
        <v>108</v>
      </c>
      <c r="D36" s="33"/>
      <c r="E36" s="33"/>
      <c r="F36" s="33"/>
      <c r="G36" s="33"/>
      <c r="H36" s="33"/>
      <c r="I36" s="33"/>
      <c r="J36" s="33"/>
      <c r="K36" s="13"/>
      <c r="L36" s="31"/>
      <c r="M36" s="31"/>
      <c r="N36" s="31"/>
      <c r="O36" s="31"/>
    </row>
    <row r="37" spans="1:15" ht="48.75" customHeight="1" x14ac:dyDescent="0.2">
      <c r="A37" s="787"/>
      <c r="B37" s="782"/>
      <c r="C37" s="144" t="s">
        <v>95</v>
      </c>
      <c r="D37" s="33"/>
      <c r="E37" s="30"/>
      <c r="F37" s="33"/>
      <c r="G37" s="33"/>
      <c r="H37" s="33"/>
      <c r="I37" s="33"/>
      <c r="J37" s="33"/>
      <c r="K37" s="33"/>
      <c r="L37" s="33"/>
      <c r="M37" s="33"/>
      <c r="N37" s="33"/>
      <c r="O37" s="13"/>
    </row>
    <row r="38" spans="1:15" ht="16.5" customHeight="1" x14ac:dyDescent="0.2">
      <c r="A38" s="787"/>
      <c r="B38" s="782"/>
      <c r="C38" s="144" t="s">
        <v>96</v>
      </c>
      <c r="D38" s="33"/>
      <c r="E38" s="33"/>
      <c r="F38" s="33"/>
      <c r="G38" s="33"/>
      <c r="H38" s="33"/>
      <c r="I38" s="33"/>
      <c r="J38" s="33"/>
      <c r="K38" s="13"/>
      <c r="L38" s="33"/>
      <c r="M38" s="31"/>
      <c r="N38" s="31"/>
      <c r="O38" s="31"/>
    </row>
    <row r="39" spans="1:15" ht="23.25" customHeight="1" x14ac:dyDescent="0.2">
      <c r="A39" s="787" t="s">
        <v>109</v>
      </c>
      <c r="B39" s="782" t="s">
        <v>110</v>
      </c>
      <c r="C39" s="144" t="s">
        <v>111</v>
      </c>
      <c r="D39" s="13"/>
      <c r="E39" s="13"/>
      <c r="F39" s="30"/>
      <c r="G39" s="33"/>
      <c r="H39" s="33"/>
      <c r="I39" s="33"/>
      <c r="J39" s="33"/>
      <c r="K39" s="33"/>
      <c r="L39" s="13"/>
      <c r="M39" s="13"/>
      <c r="N39" s="31"/>
      <c r="O39" s="31"/>
    </row>
    <row r="40" spans="1:15" ht="36" customHeight="1" x14ac:dyDescent="0.2">
      <c r="A40" s="787"/>
      <c r="B40" s="782"/>
      <c r="C40" s="144" t="s">
        <v>112</v>
      </c>
      <c r="D40" s="33"/>
      <c r="E40" s="13"/>
      <c r="F40" s="13"/>
      <c r="G40" s="13"/>
      <c r="H40" s="13"/>
      <c r="I40" s="13"/>
      <c r="J40" s="13"/>
      <c r="K40" s="13"/>
      <c r="L40" s="13"/>
      <c r="M40" s="13"/>
      <c r="N40" s="33"/>
      <c r="O40" s="33"/>
    </row>
    <row r="41" spans="1:15" ht="32.25" customHeight="1" x14ac:dyDescent="0.2">
      <c r="A41" s="787"/>
      <c r="B41" s="782"/>
      <c r="C41" s="144" t="s">
        <v>113</v>
      </c>
      <c r="D41" s="33"/>
      <c r="E41" s="13"/>
      <c r="F41" s="30"/>
      <c r="G41" s="30"/>
      <c r="H41" s="13"/>
      <c r="I41" s="13"/>
      <c r="J41" s="13"/>
      <c r="K41" s="33"/>
      <c r="L41" s="13"/>
      <c r="M41" s="13"/>
      <c r="N41" s="33"/>
      <c r="O41" s="33"/>
    </row>
    <row r="42" spans="1:15" ht="22.5" customHeight="1" x14ac:dyDescent="0.2">
      <c r="A42" s="787"/>
      <c r="B42" s="782"/>
      <c r="C42" s="144" t="s">
        <v>114</v>
      </c>
      <c r="D42" s="17"/>
      <c r="E42" s="35"/>
      <c r="F42" s="17"/>
      <c r="G42" s="17"/>
      <c r="H42" s="17"/>
      <c r="I42" s="17"/>
      <c r="J42" s="17"/>
      <c r="K42" s="17"/>
      <c r="L42" s="17"/>
      <c r="M42" s="17"/>
      <c r="N42" s="28"/>
      <c r="O42" s="28"/>
    </row>
    <row r="43" spans="1:15" ht="18.75" customHeight="1" x14ac:dyDescent="0.2">
      <c r="A43" s="1226" t="s">
        <v>115</v>
      </c>
      <c r="B43" s="1227" t="s">
        <v>116</v>
      </c>
      <c r="C43" s="565" t="s">
        <v>117</v>
      </c>
      <c r="D43" s="640">
        <v>100</v>
      </c>
      <c r="E43" s="640">
        <v>100</v>
      </c>
      <c r="F43" s="640">
        <v>100</v>
      </c>
      <c r="G43" s="640">
        <v>100</v>
      </c>
      <c r="H43" s="640">
        <v>100</v>
      </c>
      <c r="I43" s="640">
        <v>100</v>
      </c>
      <c r="J43" s="640">
        <v>100</v>
      </c>
      <c r="K43" s="640">
        <v>100</v>
      </c>
      <c r="L43" s="640">
        <v>100</v>
      </c>
      <c r="M43" s="640">
        <v>100</v>
      </c>
      <c r="N43" s="640">
        <v>100</v>
      </c>
      <c r="O43" s="640">
        <v>100</v>
      </c>
    </row>
    <row r="44" spans="1:15" ht="21" customHeight="1" x14ac:dyDescent="0.2">
      <c r="A44" s="1226"/>
      <c r="B44" s="1227"/>
      <c r="C44" s="565" t="s">
        <v>118</v>
      </c>
      <c r="D44" s="640">
        <v>100</v>
      </c>
      <c r="E44" s="640">
        <v>100</v>
      </c>
      <c r="F44" s="640">
        <v>100</v>
      </c>
      <c r="G44" s="640">
        <v>100</v>
      </c>
      <c r="H44" s="640">
        <v>100</v>
      </c>
      <c r="I44" s="640">
        <v>100</v>
      </c>
      <c r="J44" s="640">
        <v>100</v>
      </c>
      <c r="K44" s="640">
        <v>100</v>
      </c>
      <c r="L44" s="640">
        <v>100</v>
      </c>
      <c r="M44" s="640">
        <v>100</v>
      </c>
      <c r="N44" s="640">
        <v>100</v>
      </c>
      <c r="O44" s="640">
        <v>100</v>
      </c>
    </row>
    <row r="45" spans="1:15" ht="20.25" customHeight="1" x14ac:dyDescent="0.2">
      <c r="A45" s="1226"/>
      <c r="B45" s="1227"/>
      <c r="C45" s="568" t="s">
        <v>88</v>
      </c>
      <c r="D45" s="567"/>
      <c r="E45" s="567"/>
      <c r="F45" s="567"/>
      <c r="G45" s="566"/>
      <c r="H45" s="567"/>
      <c r="I45" s="567"/>
      <c r="J45" s="567"/>
      <c r="K45" s="567"/>
      <c r="L45" s="567"/>
      <c r="M45" s="567"/>
      <c r="N45" s="566"/>
      <c r="O45" s="566"/>
    </row>
    <row r="46" spans="1:15" ht="49.5" customHeight="1" x14ac:dyDescent="0.2">
      <c r="A46" s="1226"/>
      <c r="B46" s="1227"/>
      <c r="C46" s="568" t="s">
        <v>119</v>
      </c>
      <c r="D46" s="567"/>
      <c r="E46" s="567"/>
      <c r="F46" s="567"/>
      <c r="G46" s="567"/>
      <c r="H46" s="567"/>
      <c r="I46" s="567"/>
      <c r="J46" s="567"/>
      <c r="K46" s="567"/>
      <c r="L46" s="567"/>
      <c r="M46" s="567"/>
      <c r="N46" s="566"/>
      <c r="O46" s="566"/>
    </row>
    <row r="47" spans="1:15" ht="32.25" customHeight="1" x14ac:dyDescent="0.2">
      <c r="A47" s="787" t="s">
        <v>120</v>
      </c>
      <c r="B47" s="781" t="s">
        <v>121</v>
      </c>
      <c r="C47" s="6" t="s">
        <v>122</v>
      </c>
      <c r="D47" s="17"/>
      <c r="E47" s="17"/>
      <c r="F47" s="13"/>
      <c r="G47" s="17"/>
      <c r="H47" s="17"/>
      <c r="I47" s="17"/>
      <c r="J47" s="17"/>
      <c r="K47" s="17"/>
      <c r="L47" s="17"/>
      <c r="M47" s="17"/>
      <c r="N47" s="33"/>
      <c r="O47" s="33"/>
    </row>
    <row r="48" spans="1:15" ht="49.5" customHeight="1" x14ac:dyDescent="0.2">
      <c r="A48" s="787"/>
      <c r="B48" s="781"/>
      <c r="C48" s="6" t="s">
        <v>123</v>
      </c>
      <c r="D48" s="17"/>
      <c r="E48" s="35"/>
      <c r="F48" s="17"/>
      <c r="G48" s="17"/>
      <c r="H48" s="17"/>
      <c r="I48" s="17"/>
      <c r="J48" s="17"/>
      <c r="K48" s="17"/>
      <c r="L48" s="17"/>
      <c r="M48" s="17"/>
      <c r="N48" s="28"/>
      <c r="O48" s="28"/>
    </row>
    <row r="49" spans="1:15" ht="50.25" customHeight="1" x14ac:dyDescent="0.2">
      <c r="A49" s="787"/>
      <c r="B49" s="781"/>
      <c r="C49" s="6" t="s">
        <v>124</v>
      </c>
      <c r="D49" s="17"/>
      <c r="E49" s="35"/>
      <c r="F49" s="17"/>
      <c r="G49" s="17"/>
      <c r="H49" s="17"/>
      <c r="I49" s="17"/>
      <c r="J49" s="17"/>
      <c r="K49" s="17"/>
      <c r="L49" s="17"/>
      <c r="M49" s="17"/>
      <c r="N49" s="28"/>
      <c r="O49" s="28"/>
    </row>
    <row r="50" spans="1:15" ht="33" customHeight="1" x14ac:dyDescent="0.2">
      <c r="A50" s="787"/>
      <c r="B50" s="781"/>
      <c r="C50" s="6" t="s">
        <v>125</v>
      </c>
      <c r="D50" s="33"/>
      <c r="E50" s="17"/>
      <c r="F50" s="17"/>
      <c r="G50" s="17"/>
      <c r="H50" s="17"/>
      <c r="I50" s="17"/>
      <c r="J50" s="17"/>
      <c r="K50" s="17"/>
      <c r="L50" s="17"/>
      <c r="M50" s="17"/>
      <c r="N50" s="28"/>
      <c r="O50" s="28"/>
    </row>
    <row r="51" spans="1:15" ht="49.5" customHeight="1" x14ac:dyDescent="0.2">
      <c r="A51" s="787" t="s">
        <v>126</v>
      </c>
      <c r="B51" s="782" t="s">
        <v>127</v>
      </c>
      <c r="C51" s="146" t="s">
        <v>128</v>
      </c>
      <c r="D51" s="17"/>
      <c r="E51" s="17"/>
      <c r="F51" s="13"/>
      <c r="G51" s="33"/>
      <c r="H51" s="9"/>
      <c r="I51" s="9"/>
      <c r="J51" s="9"/>
      <c r="K51" s="9"/>
      <c r="L51" s="9"/>
      <c r="M51" s="9"/>
      <c r="N51" s="36"/>
      <c r="O51" s="36"/>
    </row>
    <row r="52" spans="1:15" ht="18.75" customHeight="1" x14ac:dyDescent="0.2">
      <c r="A52" s="787"/>
      <c r="B52" s="782"/>
      <c r="C52" s="146" t="s">
        <v>118</v>
      </c>
      <c r="D52" s="33"/>
      <c r="E52" s="17"/>
      <c r="F52" s="17"/>
      <c r="G52" s="17"/>
      <c r="H52" s="17"/>
      <c r="I52" s="17"/>
      <c r="J52" s="13"/>
      <c r="K52" s="17"/>
      <c r="L52" s="17"/>
      <c r="M52" s="9"/>
      <c r="N52" s="36"/>
      <c r="O52" s="28"/>
    </row>
    <row r="53" spans="1:15" ht="78" customHeight="1" x14ac:dyDescent="0.2">
      <c r="A53" s="787"/>
      <c r="B53" s="782"/>
      <c r="C53" s="144" t="s">
        <v>129</v>
      </c>
      <c r="D53" s="9"/>
      <c r="E53" s="13"/>
      <c r="F53" s="9"/>
      <c r="G53" s="9"/>
      <c r="H53" s="9"/>
      <c r="I53" s="9"/>
      <c r="J53" s="9"/>
      <c r="K53" s="17"/>
      <c r="L53" s="17"/>
      <c r="M53" s="9"/>
      <c r="N53" s="36"/>
      <c r="O53" s="28"/>
    </row>
    <row r="54" spans="1:15" ht="50.25" customHeight="1" x14ac:dyDescent="0.2">
      <c r="A54" s="787" t="s">
        <v>130</v>
      </c>
      <c r="B54" s="782" t="s">
        <v>131</v>
      </c>
      <c r="C54" s="146" t="s">
        <v>132</v>
      </c>
      <c r="D54" s="9"/>
      <c r="E54" s="13"/>
      <c r="F54" s="9"/>
      <c r="G54" s="9"/>
      <c r="H54" s="9"/>
      <c r="I54" s="9"/>
      <c r="J54" s="9"/>
      <c r="K54" s="9"/>
      <c r="L54" s="9"/>
      <c r="M54" s="9"/>
      <c r="N54" s="32"/>
      <c r="O54" s="32"/>
    </row>
    <row r="55" spans="1:15" ht="96.75" customHeight="1" x14ac:dyDescent="0.2">
      <c r="A55" s="787"/>
      <c r="B55" s="782"/>
      <c r="C55" s="146" t="s">
        <v>133</v>
      </c>
      <c r="D55" s="9"/>
      <c r="E55" s="13"/>
      <c r="F55" s="9"/>
      <c r="G55" s="9"/>
      <c r="H55" s="9"/>
      <c r="I55" s="9"/>
      <c r="J55" s="9"/>
      <c r="K55" s="9"/>
      <c r="L55" s="9"/>
      <c r="M55" s="9"/>
      <c r="N55" s="32"/>
      <c r="O55" s="32"/>
    </row>
    <row r="56" spans="1:15" ht="60" customHeight="1" x14ac:dyDescent="0.2">
      <c r="A56" s="787"/>
      <c r="B56" s="782"/>
      <c r="C56" s="146" t="s">
        <v>134</v>
      </c>
      <c r="D56" s="13"/>
      <c r="E56" s="9"/>
      <c r="F56" s="9"/>
      <c r="G56" s="9"/>
      <c r="H56" s="9"/>
      <c r="I56" s="9"/>
      <c r="J56" s="9"/>
      <c r="K56" s="9"/>
      <c r="L56" s="9"/>
      <c r="M56" s="9"/>
      <c r="N56" s="32"/>
      <c r="O56" s="32"/>
    </row>
    <row r="57" spans="1:15" ht="33.75" customHeight="1" x14ac:dyDescent="0.2">
      <c r="A57" s="147" t="s">
        <v>135</v>
      </c>
      <c r="B57" s="144" t="s">
        <v>136</v>
      </c>
      <c r="C57" s="144" t="s">
        <v>136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63.75" customHeight="1" x14ac:dyDescent="0.2">
      <c r="A58" s="787" t="s">
        <v>137</v>
      </c>
      <c r="B58" s="782" t="s">
        <v>138</v>
      </c>
      <c r="C58" s="5" t="s">
        <v>139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33" customHeight="1" x14ac:dyDescent="0.2">
      <c r="A59" s="787"/>
      <c r="B59" s="782"/>
      <c r="C59" s="144" t="s">
        <v>140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45.75" customHeight="1" x14ac:dyDescent="0.2">
      <c r="A60" s="787"/>
      <c r="B60" s="782"/>
      <c r="C60" s="144" t="s">
        <v>119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48" customHeight="1" x14ac:dyDescent="0.2">
      <c r="A61" s="37" t="s">
        <v>141</v>
      </c>
      <c r="B61" s="144" t="s">
        <v>142</v>
      </c>
      <c r="C61" s="144" t="s">
        <v>142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31"/>
    </row>
    <row r="62" spans="1:15" ht="45.75" customHeight="1" x14ac:dyDescent="0.2">
      <c r="A62" s="37" t="s">
        <v>143</v>
      </c>
      <c r="B62" s="144" t="s">
        <v>144</v>
      </c>
      <c r="C62" s="144" t="s">
        <v>144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1"/>
      <c r="O62" s="31"/>
    </row>
    <row r="63" spans="1:15" ht="15" customHeight="1" x14ac:dyDescent="0.2">
      <c r="A63" s="1057" t="s">
        <v>145</v>
      </c>
      <c r="B63" s="782" t="s">
        <v>146</v>
      </c>
      <c r="C63" s="144" t="s">
        <v>87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1"/>
      <c r="O63" s="31"/>
    </row>
    <row r="64" spans="1:15" ht="15" customHeight="1" x14ac:dyDescent="0.2">
      <c r="A64" s="1057"/>
      <c r="B64" s="782"/>
      <c r="C64" s="144" t="s">
        <v>88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1"/>
      <c r="O64" s="31"/>
    </row>
    <row r="65" spans="1:25" ht="20.25" customHeight="1" x14ac:dyDescent="0.2">
      <c r="A65" s="1057"/>
      <c r="B65" s="782"/>
      <c r="C65" s="144" t="s">
        <v>89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1"/>
      <c r="O65" s="31"/>
    </row>
    <row r="66" spans="1:25" ht="18.75" customHeight="1" x14ac:dyDescent="0.2">
      <c r="A66" s="1057"/>
      <c r="B66" s="782"/>
      <c r="C66" s="144" t="s">
        <v>90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1"/>
      <c r="O66" s="31"/>
    </row>
    <row r="67" spans="1:25" ht="19.5" customHeight="1" x14ac:dyDescent="0.2">
      <c r="A67" s="1057" t="s">
        <v>147</v>
      </c>
      <c r="B67" s="782" t="s">
        <v>148</v>
      </c>
      <c r="C67" s="144" t="s">
        <v>93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25" ht="33" customHeight="1" x14ac:dyDescent="0.2">
      <c r="A68" s="1057"/>
      <c r="B68" s="782"/>
      <c r="C68" s="144" t="s">
        <v>97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1"/>
      <c r="O68" s="31"/>
    </row>
    <row r="69" spans="1:25" ht="17.25" customHeight="1" x14ac:dyDescent="0.2">
      <c r="A69" s="1057"/>
      <c r="B69" s="782"/>
      <c r="C69" s="144" t="s">
        <v>94</v>
      </c>
      <c r="D69" s="13"/>
      <c r="E69" s="13"/>
      <c r="F69" s="13"/>
      <c r="G69" s="13"/>
      <c r="H69" s="13"/>
      <c r="I69" s="13"/>
      <c r="J69" s="13"/>
      <c r="K69" s="31"/>
      <c r="L69" s="31"/>
      <c r="M69" s="31"/>
      <c r="N69" s="31"/>
      <c r="O69" s="31"/>
    </row>
    <row r="70" spans="1:25" ht="18" customHeight="1" x14ac:dyDescent="0.2">
      <c r="A70" s="1057"/>
      <c r="B70" s="782"/>
      <c r="C70" s="144" t="s">
        <v>108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1"/>
      <c r="O70" s="31"/>
    </row>
    <row r="71" spans="1:25" ht="19.5" customHeight="1" x14ac:dyDescent="0.2">
      <c r="A71" s="1057"/>
      <c r="B71" s="782"/>
      <c r="C71" s="144" t="s">
        <v>96</v>
      </c>
      <c r="D71" s="13"/>
      <c r="E71" s="13"/>
      <c r="F71" s="13"/>
      <c r="G71" s="13"/>
      <c r="H71" s="31"/>
      <c r="I71" s="31"/>
      <c r="J71" s="31"/>
      <c r="K71" s="31"/>
      <c r="L71" s="31"/>
      <c r="M71" s="31"/>
      <c r="N71" s="31"/>
      <c r="O71" s="31"/>
    </row>
    <row r="72" spans="1:25" ht="15" x14ac:dyDescent="0.2">
      <c r="A72" s="787" t="s">
        <v>149</v>
      </c>
      <c r="B72" s="782" t="s">
        <v>150</v>
      </c>
      <c r="C72" s="144" t="s">
        <v>151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1"/>
      <c r="O72" s="31"/>
    </row>
    <row r="73" spans="1:25" ht="75" x14ac:dyDescent="0.2">
      <c r="A73" s="787"/>
      <c r="B73" s="782"/>
      <c r="C73" s="565" t="s">
        <v>152</v>
      </c>
      <c r="D73" s="640">
        <v>100</v>
      </c>
      <c r="E73" s="640">
        <v>100</v>
      </c>
      <c r="F73" s="640">
        <v>100</v>
      </c>
      <c r="G73" s="640">
        <v>100</v>
      </c>
      <c r="H73" s="640">
        <v>100</v>
      </c>
      <c r="I73" s="640">
        <v>100</v>
      </c>
      <c r="J73" s="640">
        <v>100</v>
      </c>
      <c r="K73" s="640">
        <v>100</v>
      </c>
      <c r="L73" s="640">
        <v>100</v>
      </c>
      <c r="M73" s="640">
        <v>100</v>
      </c>
      <c r="N73" s="640">
        <v>100</v>
      </c>
      <c r="O73" s="640">
        <v>100</v>
      </c>
    </row>
    <row r="74" spans="1:25" s="93" customFormat="1" ht="15" x14ac:dyDescent="0.2">
      <c r="A74" s="975" t="s">
        <v>613</v>
      </c>
      <c r="B74" s="1011"/>
      <c r="C74" s="983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2"/>
      <c r="O74" s="9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3" customHeight="1" x14ac:dyDescent="0.2">
      <c r="A75" s="147" t="s">
        <v>3</v>
      </c>
      <c r="B75" s="782" t="s">
        <v>4</v>
      </c>
      <c r="C75" s="78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25" ht="45" x14ac:dyDescent="0.2">
      <c r="A76" s="147" t="s">
        <v>153</v>
      </c>
      <c r="B76" s="144" t="s">
        <v>154</v>
      </c>
      <c r="C76" s="144" t="s">
        <v>155</v>
      </c>
      <c r="D76" s="13"/>
      <c r="E76" s="13"/>
      <c r="F76" s="13"/>
      <c r="G76" s="9"/>
      <c r="H76" s="36"/>
      <c r="I76" s="36"/>
      <c r="J76" s="36"/>
      <c r="K76" s="36"/>
      <c r="L76" s="36"/>
      <c r="M76" s="36"/>
      <c r="N76" s="36"/>
      <c r="O76" s="36"/>
    </row>
    <row r="77" spans="1:25" ht="45" x14ac:dyDescent="0.2">
      <c r="A77" s="147" t="s">
        <v>156</v>
      </c>
      <c r="B77" s="144" t="s">
        <v>157</v>
      </c>
      <c r="C77" s="144" t="s">
        <v>155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25" ht="45" x14ac:dyDescent="0.2">
      <c r="A78" s="147" t="s">
        <v>158</v>
      </c>
      <c r="B78" s="144" t="s">
        <v>159</v>
      </c>
      <c r="C78" s="144" t="s">
        <v>160</v>
      </c>
      <c r="D78" s="13"/>
      <c r="E78" s="13"/>
      <c r="F78" s="13"/>
      <c r="G78" s="13"/>
      <c r="H78" s="13"/>
      <c r="I78" s="31"/>
      <c r="J78" s="13"/>
      <c r="K78" s="13"/>
      <c r="L78" s="13"/>
      <c r="M78" s="13"/>
      <c r="N78" s="13"/>
      <c r="O78" s="31"/>
    </row>
    <row r="79" spans="1:25" s="93" customFormat="1" ht="15" x14ac:dyDescent="0.2">
      <c r="A79" s="1041" t="s">
        <v>614</v>
      </c>
      <c r="B79" s="1042"/>
      <c r="C79" s="1043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.75" customHeight="1" x14ac:dyDescent="0.2">
      <c r="A80" s="147" t="s">
        <v>22</v>
      </c>
      <c r="B80" s="782" t="s">
        <v>23</v>
      </c>
      <c r="C80" s="782"/>
      <c r="D80" s="32"/>
      <c r="E80" s="31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1:25" ht="225.75" customHeight="1" x14ac:dyDescent="0.2">
      <c r="A81" s="147" t="s">
        <v>161</v>
      </c>
      <c r="B81" s="144" t="s">
        <v>162</v>
      </c>
      <c r="C81" s="144" t="s">
        <v>544</v>
      </c>
      <c r="D81" s="13"/>
      <c r="E81" s="13"/>
      <c r="F81" s="13"/>
      <c r="G81" s="13"/>
      <c r="H81" s="31"/>
      <c r="I81" s="31"/>
      <c r="J81" s="31"/>
      <c r="K81" s="31"/>
      <c r="L81" s="31"/>
      <c r="M81" s="31"/>
      <c r="N81" s="31"/>
      <c r="O81" s="31"/>
    </row>
    <row r="82" spans="1:25" ht="60" x14ac:dyDescent="0.2">
      <c r="A82" s="147" t="s">
        <v>163</v>
      </c>
      <c r="B82" s="144" t="s">
        <v>164</v>
      </c>
      <c r="C82" s="144" t="s">
        <v>165</v>
      </c>
      <c r="D82" s="13"/>
      <c r="E82" s="13"/>
      <c r="F82" s="13"/>
      <c r="G82" s="13"/>
      <c r="H82" s="31"/>
      <c r="I82" s="31"/>
      <c r="J82" s="31"/>
      <c r="K82" s="31"/>
      <c r="L82" s="31"/>
      <c r="M82" s="31"/>
      <c r="N82" s="31"/>
      <c r="O82" s="31"/>
    </row>
    <row r="83" spans="1:25" ht="90" x14ac:dyDescent="0.2">
      <c r="A83" s="147" t="s">
        <v>166</v>
      </c>
      <c r="B83" s="144" t="s">
        <v>167</v>
      </c>
      <c r="C83" s="144" t="s">
        <v>168</v>
      </c>
      <c r="D83" s="13"/>
      <c r="E83" s="13"/>
      <c r="F83" s="13"/>
      <c r="G83" s="13"/>
      <c r="H83" s="31"/>
      <c r="I83" s="31"/>
      <c r="J83" s="31"/>
      <c r="K83" s="31"/>
      <c r="L83" s="31"/>
      <c r="M83" s="31"/>
      <c r="N83" s="31"/>
      <c r="O83" s="31"/>
    </row>
    <row r="84" spans="1:25" ht="182.25" customHeight="1" x14ac:dyDescent="0.2">
      <c r="A84" s="147" t="s">
        <v>169</v>
      </c>
      <c r="B84" s="144" t="s">
        <v>170</v>
      </c>
      <c r="C84" s="144" t="s">
        <v>171</v>
      </c>
      <c r="D84" s="13"/>
      <c r="E84" s="13"/>
      <c r="F84" s="13"/>
      <c r="G84" s="13"/>
      <c r="H84" s="31"/>
      <c r="I84" s="31"/>
      <c r="J84" s="31"/>
      <c r="K84" s="31"/>
      <c r="L84" s="31"/>
      <c r="M84" s="31"/>
      <c r="N84" s="31"/>
      <c r="O84" s="31"/>
    </row>
    <row r="85" spans="1:25" ht="75" x14ac:dyDescent="0.2">
      <c r="A85" s="147" t="s">
        <v>174</v>
      </c>
      <c r="B85" s="144" t="s">
        <v>175</v>
      </c>
      <c r="C85" s="144" t="s">
        <v>554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25" ht="15" x14ac:dyDescent="0.2">
      <c r="A86" s="147" t="s">
        <v>172</v>
      </c>
      <c r="B86" s="144" t="s">
        <v>173</v>
      </c>
      <c r="C86" s="144" t="s">
        <v>173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25" ht="60" x14ac:dyDescent="0.2">
      <c r="A87" s="147" t="s">
        <v>579</v>
      </c>
      <c r="B87" s="144" t="s">
        <v>577</v>
      </c>
      <c r="C87" s="144" t="s">
        <v>578</v>
      </c>
      <c r="D87" s="38"/>
      <c r="E87" s="38"/>
      <c r="F87" s="38"/>
      <c r="G87" s="38"/>
      <c r="H87" s="38"/>
      <c r="J87" s="38"/>
      <c r="K87" s="38"/>
      <c r="L87" s="38"/>
      <c r="M87" s="38"/>
      <c r="N87" s="38"/>
      <c r="O87" s="38"/>
    </row>
    <row r="88" spans="1:25" s="93" customFormat="1" ht="15" x14ac:dyDescent="0.2">
      <c r="A88" s="975" t="s">
        <v>615</v>
      </c>
      <c r="B88" s="976"/>
      <c r="C88" s="977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52" t="s">
        <v>24</v>
      </c>
      <c r="B89" s="956" t="s">
        <v>25</v>
      </c>
      <c r="C89" s="957"/>
      <c r="D89" s="95"/>
      <c r="E89" s="95"/>
      <c r="F89" s="95"/>
      <c r="G89" s="95"/>
      <c r="H89" s="95"/>
      <c r="I89" s="32"/>
      <c r="J89" s="95"/>
      <c r="K89" s="95"/>
      <c r="L89" s="95"/>
      <c r="M89" s="95"/>
      <c r="N89" s="95"/>
      <c r="O89" s="95"/>
    </row>
    <row r="90" spans="1:25" ht="47.25" customHeight="1" x14ac:dyDescent="0.2">
      <c r="A90" s="147" t="s">
        <v>581</v>
      </c>
      <c r="B90" s="147" t="s">
        <v>580</v>
      </c>
      <c r="C90" s="150" t="s">
        <v>582</v>
      </c>
      <c r="D90" s="38"/>
      <c r="E90" s="38"/>
      <c r="F90" s="38"/>
      <c r="G90" s="38"/>
      <c r="H90" s="38"/>
      <c r="I90" s="32"/>
      <c r="J90" s="38"/>
      <c r="K90" s="38"/>
      <c r="L90" s="38"/>
      <c r="M90" s="38"/>
      <c r="N90" s="38"/>
      <c r="O90" s="38"/>
    </row>
    <row r="91" spans="1:25" ht="47.25" customHeight="1" x14ac:dyDescent="0.2">
      <c r="A91" s="147" t="s">
        <v>583</v>
      </c>
      <c r="B91" s="147" t="s">
        <v>584</v>
      </c>
      <c r="C91" s="150" t="s">
        <v>585</v>
      </c>
      <c r="D91" s="38"/>
      <c r="E91" s="38"/>
      <c r="F91" s="38"/>
      <c r="G91" s="38"/>
      <c r="H91" s="38"/>
      <c r="I91" s="32"/>
      <c r="J91" s="38"/>
      <c r="K91" s="38"/>
      <c r="L91" s="38"/>
      <c r="M91" s="38"/>
      <c r="N91" s="38"/>
      <c r="O91" s="38"/>
    </row>
    <row r="92" spans="1:25" ht="167.25" customHeight="1" x14ac:dyDescent="0.2">
      <c r="A92" s="147" t="s">
        <v>176</v>
      </c>
      <c r="B92" s="144" t="s">
        <v>584</v>
      </c>
      <c r="C92" s="144" t="s">
        <v>177</v>
      </c>
      <c r="D92" s="38"/>
      <c r="E92" s="38"/>
      <c r="F92" s="38"/>
      <c r="G92" s="38"/>
      <c r="H92" s="38"/>
      <c r="I92" s="38"/>
      <c r="J92" s="38"/>
      <c r="K92" s="17"/>
      <c r="L92" s="17"/>
      <c r="M92" s="17"/>
      <c r="N92" s="17"/>
      <c r="O92" s="28"/>
    </row>
    <row r="93" spans="1:25" ht="47.25" customHeight="1" x14ac:dyDescent="0.2">
      <c r="A93" s="147" t="s">
        <v>178</v>
      </c>
      <c r="B93" s="144" t="s">
        <v>179</v>
      </c>
      <c r="C93" s="144" t="s">
        <v>180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25" s="93" customFormat="1" ht="18.75" customHeight="1" x14ac:dyDescent="0.2">
      <c r="A94" s="975" t="s">
        <v>616</v>
      </c>
      <c r="B94" s="1011"/>
      <c r="C94" s="983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">
      <c r="A95" s="146" t="s">
        <v>45</v>
      </c>
      <c r="B95" s="964" t="s">
        <v>46</v>
      </c>
      <c r="C95" s="965"/>
      <c r="D95" s="17"/>
      <c r="E95" s="35"/>
      <c r="F95" s="17"/>
      <c r="G95" s="17"/>
      <c r="H95" s="17"/>
      <c r="I95" s="17"/>
      <c r="J95" s="17"/>
      <c r="K95" s="17"/>
      <c r="L95" s="17"/>
      <c r="M95" s="17"/>
      <c r="N95" s="28"/>
      <c r="O95" s="28"/>
    </row>
    <row r="96" spans="1:25" s="4" customFormat="1" ht="45.75" customHeight="1" x14ac:dyDescent="0.25">
      <c r="A96" s="1034" t="s">
        <v>182</v>
      </c>
      <c r="B96" s="1035" t="s">
        <v>408</v>
      </c>
      <c r="C96" s="161" t="s">
        <v>183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/>
      <c r="Q96"/>
      <c r="R96"/>
      <c r="S96"/>
      <c r="T96"/>
      <c r="U96"/>
      <c r="V96"/>
      <c r="W96"/>
      <c r="X96"/>
      <c r="Y96"/>
    </row>
    <row r="97" spans="1:25" s="4" customFormat="1" ht="46.5" customHeight="1" x14ac:dyDescent="0.25">
      <c r="A97" s="1034"/>
      <c r="B97" s="1036"/>
      <c r="C97" s="161" t="s">
        <v>184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/>
      <c r="Q97"/>
      <c r="R97"/>
      <c r="S97"/>
      <c r="T97"/>
      <c r="U97"/>
      <c r="V97"/>
      <c r="W97"/>
      <c r="X97"/>
      <c r="Y97"/>
    </row>
    <row r="98" spans="1:25" s="4" customFormat="1" ht="60.75" customHeight="1" x14ac:dyDescent="0.25">
      <c r="A98" s="1034"/>
      <c r="B98" s="1036"/>
      <c r="C98" s="161" t="s">
        <v>185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/>
      <c r="Q98"/>
      <c r="R98"/>
      <c r="S98"/>
      <c r="T98"/>
      <c r="U98"/>
      <c r="V98"/>
      <c r="W98"/>
      <c r="X98"/>
      <c r="Y98"/>
    </row>
    <row r="99" spans="1:25" s="4" customFormat="1" ht="18.75" customHeight="1" x14ac:dyDescent="0.25">
      <c r="A99" s="1034"/>
      <c r="B99" s="1036"/>
      <c r="C99" s="161" t="s">
        <v>186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/>
      <c r="Q99"/>
      <c r="R99"/>
      <c r="S99"/>
      <c r="T99"/>
      <c r="U99"/>
      <c r="V99"/>
      <c r="W99"/>
      <c r="X99"/>
      <c r="Y99"/>
    </row>
    <row r="100" spans="1:25" s="4" customFormat="1" ht="33.75" customHeight="1" x14ac:dyDescent="0.25">
      <c r="A100" s="1034"/>
      <c r="B100" s="1036"/>
      <c r="C100" s="161" t="s">
        <v>187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/>
      <c r="Q100"/>
      <c r="R100"/>
      <c r="S100"/>
      <c r="T100"/>
      <c r="U100"/>
      <c r="V100"/>
      <c r="W100"/>
      <c r="X100"/>
      <c r="Y100"/>
    </row>
    <row r="101" spans="1:25" s="4" customFormat="1" ht="33.75" customHeight="1" x14ac:dyDescent="0.25">
      <c r="A101" s="1034"/>
      <c r="B101" s="1037"/>
      <c r="C101" s="161" t="s">
        <v>586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/>
      <c r="Q101"/>
      <c r="R101"/>
      <c r="S101"/>
      <c r="T101"/>
      <c r="U101"/>
      <c r="V101"/>
      <c r="W101"/>
      <c r="X101"/>
      <c r="Y101"/>
    </row>
    <row r="102" spans="1:25" s="4" customFormat="1" ht="18" customHeight="1" x14ac:dyDescent="0.25">
      <c r="A102" s="1034"/>
      <c r="B102" s="799" t="s">
        <v>188</v>
      </c>
      <c r="C102" s="161" t="s">
        <v>186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31"/>
      <c r="O102" s="31"/>
      <c r="P102"/>
      <c r="Q102"/>
      <c r="R102"/>
      <c r="S102"/>
      <c r="T102"/>
      <c r="U102"/>
      <c r="V102"/>
      <c r="W102"/>
      <c r="X102"/>
      <c r="Y102"/>
    </row>
    <row r="103" spans="1:25" s="4" customFormat="1" ht="16.5" customHeight="1" x14ac:dyDescent="0.25">
      <c r="A103" s="1034"/>
      <c r="B103" s="799"/>
      <c r="C103" s="161" t="s">
        <v>118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31"/>
      <c r="O103" s="31"/>
      <c r="P103"/>
      <c r="Q103"/>
      <c r="R103"/>
      <c r="S103"/>
      <c r="T103"/>
      <c r="U103"/>
      <c r="V103"/>
      <c r="W103"/>
      <c r="X103"/>
      <c r="Y103"/>
    </row>
    <row r="104" spans="1:25" s="4" customFormat="1" ht="59.25" customHeight="1" x14ac:dyDescent="0.25">
      <c r="A104" s="1034"/>
      <c r="B104" s="799"/>
      <c r="C104" s="161" t="s">
        <v>181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31"/>
      <c r="O104" s="31"/>
      <c r="P104"/>
      <c r="Q104"/>
      <c r="R104"/>
      <c r="S104"/>
      <c r="T104"/>
      <c r="U104"/>
      <c r="V104"/>
      <c r="W104"/>
      <c r="X104"/>
      <c r="Y104"/>
    </row>
    <row r="105" spans="1:25" s="4" customFormat="1" ht="30.75" customHeight="1" x14ac:dyDescent="0.25">
      <c r="A105" s="1034"/>
      <c r="B105" s="799"/>
      <c r="C105" s="161" t="s">
        <v>103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31"/>
      <c r="O105" s="31"/>
      <c r="P105"/>
      <c r="Q105"/>
      <c r="R105"/>
      <c r="S105"/>
      <c r="T105"/>
      <c r="U105"/>
      <c r="V105"/>
      <c r="W105"/>
      <c r="X105"/>
      <c r="Y105"/>
    </row>
    <row r="106" spans="1:25" s="4" customFormat="1" ht="15" customHeight="1" x14ac:dyDescent="0.25">
      <c r="A106" s="1008"/>
      <c r="B106" s="799"/>
      <c r="C106" s="161" t="s">
        <v>189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31"/>
      <c r="O106" s="31"/>
      <c r="P106"/>
      <c r="Q106"/>
      <c r="R106"/>
      <c r="S106"/>
      <c r="T106"/>
      <c r="U106"/>
      <c r="V106"/>
      <c r="W106"/>
      <c r="X106"/>
      <c r="Y106"/>
    </row>
    <row r="107" spans="1:25" s="4" customFormat="1" ht="15" customHeight="1" x14ac:dyDescent="0.25">
      <c r="A107" s="78" t="s">
        <v>588</v>
      </c>
      <c r="B107" s="157" t="s">
        <v>587</v>
      </c>
      <c r="C107" s="161" t="s">
        <v>589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1"/>
      <c r="O107" s="31"/>
      <c r="P107"/>
      <c r="Q107"/>
      <c r="R107"/>
      <c r="S107"/>
      <c r="T107"/>
      <c r="U107"/>
      <c r="V107"/>
      <c r="W107"/>
      <c r="X107"/>
      <c r="Y107"/>
    </row>
    <row r="108" spans="1:25" s="4" customFormat="1" ht="59.25" customHeight="1" x14ac:dyDescent="0.25">
      <c r="A108" s="78" t="s">
        <v>392</v>
      </c>
      <c r="B108" s="157" t="s">
        <v>391</v>
      </c>
      <c r="C108" s="161" t="s">
        <v>409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/>
      <c r="Q108"/>
      <c r="R108"/>
      <c r="S108"/>
      <c r="T108"/>
      <c r="U108"/>
      <c r="V108"/>
      <c r="W108"/>
      <c r="X108"/>
      <c r="Y108"/>
    </row>
    <row r="109" spans="1:25" s="4" customFormat="1" ht="90.75" customHeight="1" x14ac:dyDescent="0.25">
      <c r="A109" s="78" t="s">
        <v>393</v>
      </c>
      <c r="B109" s="157" t="s">
        <v>190</v>
      </c>
      <c r="C109" s="161" t="s">
        <v>394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/>
      <c r="Q109"/>
      <c r="R109"/>
      <c r="S109"/>
      <c r="T109"/>
      <c r="U109"/>
      <c r="V109"/>
      <c r="W109"/>
      <c r="X109"/>
      <c r="Y109"/>
    </row>
    <row r="110" spans="1:25" s="4" customFormat="1" ht="48" customHeight="1" x14ac:dyDescent="0.25">
      <c r="A110" s="78" t="s">
        <v>592</v>
      </c>
      <c r="B110" s="157" t="s">
        <v>591</v>
      </c>
      <c r="C110" s="161" t="s">
        <v>590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/>
      <c r="Q110"/>
      <c r="R110"/>
      <c r="S110"/>
      <c r="T110"/>
      <c r="U110"/>
      <c r="V110"/>
      <c r="W110"/>
      <c r="X110"/>
      <c r="Y110"/>
    </row>
    <row r="111" spans="1:25" s="4" customFormat="1" ht="30" customHeight="1" x14ac:dyDescent="0.25">
      <c r="A111" s="78" t="s">
        <v>401</v>
      </c>
      <c r="B111" s="157" t="s">
        <v>400</v>
      </c>
      <c r="C111" s="161" t="s">
        <v>402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/>
      <c r="Q111"/>
      <c r="R111"/>
      <c r="S111"/>
      <c r="T111"/>
      <c r="U111"/>
      <c r="V111"/>
      <c r="W111"/>
      <c r="X111"/>
      <c r="Y111"/>
    </row>
    <row r="112" spans="1:25" s="4" customFormat="1" ht="77.25" customHeight="1" x14ac:dyDescent="0.25">
      <c r="A112" s="78" t="s">
        <v>396</v>
      </c>
      <c r="B112" s="157" t="s">
        <v>395</v>
      </c>
      <c r="C112" s="161" t="s">
        <v>397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/>
      <c r="Q112"/>
      <c r="R112"/>
      <c r="S112"/>
      <c r="T112"/>
      <c r="U112"/>
      <c r="V112"/>
      <c r="W112"/>
      <c r="X112"/>
      <c r="Y112"/>
    </row>
    <row r="113" spans="1:25" s="4" customFormat="1" ht="29.25" customHeight="1" x14ac:dyDescent="0.25">
      <c r="A113" s="1007" t="s">
        <v>399</v>
      </c>
      <c r="B113" s="1024" t="s">
        <v>398</v>
      </c>
      <c r="C113" s="161" t="s">
        <v>191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1"/>
      <c r="P113"/>
      <c r="Q113"/>
      <c r="R113"/>
      <c r="S113"/>
      <c r="T113"/>
      <c r="U113"/>
      <c r="V113"/>
      <c r="W113"/>
      <c r="X113"/>
      <c r="Y113"/>
    </row>
    <row r="114" spans="1:25" s="4" customFormat="1" ht="29.25" customHeight="1" x14ac:dyDescent="0.25">
      <c r="A114" s="1008"/>
      <c r="B114" s="1025"/>
      <c r="C114" s="161" t="s">
        <v>192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/>
      <c r="Q114"/>
      <c r="R114"/>
      <c r="S114"/>
      <c r="T114"/>
      <c r="U114"/>
      <c r="V114"/>
      <c r="W114"/>
      <c r="X114"/>
      <c r="Y114"/>
    </row>
    <row r="115" spans="1:25" s="4" customFormat="1" ht="15.75" customHeight="1" x14ac:dyDescent="0.25">
      <c r="A115" s="158" t="s">
        <v>407</v>
      </c>
      <c r="B115" s="39" t="s">
        <v>403</v>
      </c>
      <c r="C115" s="161" t="s">
        <v>404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/>
      <c r="Q115"/>
      <c r="R115"/>
      <c r="S115"/>
      <c r="T115"/>
      <c r="U115"/>
      <c r="V115"/>
      <c r="W115"/>
      <c r="X115"/>
      <c r="Y115"/>
    </row>
    <row r="116" spans="1:25" s="4" customFormat="1" ht="15.75" customHeight="1" x14ac:dyDescent="0.25">
      <c r="A116" s="158"/>
      <c r="B116" s="39"/>
      <c r="C116" s="161" t="s">
        <v>405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/>
      <c r="Q116"/>
      <c r="R116"/>
      <c r="S116"/>
      <c r="T116"/>
      <c r="U116"/>
      <c r="V116"/>
      <c r="W116"/>
      <c r="X116"/>
      <c r="Y116"/>
    </row>
    <row r="117" spans="1:25" s="4" customFormat="1" ht="14.25" customHeight="1" x14ac:dyDescent="0.25">
      <c r="A117" s="158"/>
      <c r="B117" s="39"/>
      <c r="C117" s="161" t="s">
        <v>193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/>
      <c r="Q117"/>
      <c r="R117"/>
      <c r="S117"/>
      <c r="T117"/>
      <c r="U117"/>
      <c r="V117"/>
      <c r="W117"/>
      <c r="X117"/>
      <c r="Y117"/>
    </row>
    <row r="118" spans="1:25" s="4" customFormat="1" ht="16.5" customHeight="1" x14ac:dyDescent="0.25">
      <c r="A118" s="158"/>
      <c r="B118" s="39"/>
      <c r="C118" s="161" t="s">
        <v>406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/>
      <c r="Q118"/>
      <c r="R118"/>
      <c r="S118"/>
      <c r="T118"/>
      <c r="U118"/>
      <c r="V118"/>
      <c r="W118"/>
      <c r="X118"/>
      <c r="Y118"/>
    </row>
    <row r="119" spans="1:25" ht="16.5" customHeight="1" x14ac:dyDescent="0.2">
      <c r="A119" s="86" t="s">
        <v>194</v>
      </c>
      <c r="B119" s="1026" t="s">
        <v>195</v>
      </c>
      <c r="C119" s="40" t="s">
        <v>374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25" ht="15.75" customHeight="1" x14ac:dyDescent="0.2">
      <c r="A120" s="1029"/>
      <c r="B120" s="1027"/>
      <c r="C120" s="40" t="s">
        <v>373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25" ht="15.75" customHeight="1" x14ac:dyDescent="0.2">
      <c r="A121" s="1030"/>
      <c r="B121" s="1028"/>
      <c r="C121" s="146" t="s">
        <v>593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25" ht="30" x14ac:dyDescent="0.2">
      <c r="A122" s="787" t="s">
        <v>196</v>
      </c>
      <c r="B122" s="782" t="s">
        <v>197</v>
      </c>
      <c r="C122" s="144" t="s">
        <v>198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25" ht="30" x14ac:dyDescent="0.2">
      <c r="A123" s="787"/>
      <c r="B123" s="782"/>
      <c r="C123" s="144" t="s">
        <v>197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25" ht="34.5" customHeight="1" x14ac:dyDescent="0.2">
      <c r="A124" s="995" t="s">
        <v>199</v>
      </c>
      <c r="B124" s="936" t="s">
        <v>200</v>
      </c>
      <c r="C124" s="144" t="s">
        <v>376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25" ht="30" x14ac:dyDescent="0.2">
      <c r="A125" s="1019"/>
      <c r="B125" s="1020"/>
      <c r="C125" s="144" t="s">
        <v>377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25" ht="15" x14ac:dyDescent="0.2">
      <c r="A126" s="1001"/>
      <c r="B126" s="937"/>
      <c r="C126" s="144" t="s">
        <v>375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25" ht="48.75" customHeight="1" x14ac:dyDescent="0.2">
      <c r="A127" s="147" t="s">
        <v>201</v>
      </c>
      <c r="B127" s="144" t="s">
        <v>202</v>
      </c>
      <c r="C127" s="144" t="s">
        <v>190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25" ht="44.25" customHeight="1" x14ac:dyDescent="0.2">
      <c r="A128" s="995" t="s">
        <v>203</v>
      </c>
      <c r="B128" s="936" t="s">
        <v>191</v>
      </c>
      <c r="C128" s="144" t="s">
        <v>378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25" ht="30" x14ac:dyDescent="0.2">
      <c r="A129" s="1001"/>
      <c r="B129" s="937"/>
      <c r="C129" s="144" t="s">
        <v>192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25" s="2" customFormat="1" ht="18.75" customHeight="1" x14ac:dyDescent="0.2">
      <c r="A130" s="1064" t="s">
        <v>204</v>
      </c>
      <c r="B130" s="1026" t="s">
        <v>205</v>
      </c>
      <c r="C130" s="144" t="s">
        <v>379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25" ht="15" x14ac:dyDescent="0.2">
      <c r="A131" s="1029"/>
      <c r="B131" s="1027"/>
      <c r="C131" s="144" t="s">
        <v>380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25" ht="15" x14ac:dyDescent="0.2">
      <c r="A132" s="1029"/>
      <c r="B132" s="1027"/>
      <c r="C132" s="144" t="s">
        <v>193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25" ht="15" x14ac:dyDescent="0.2">
      <c r="A133" s="1030"/>
      <c r="B133" s="1028"/>
      <c r="C133" s="144" t="s">
        <v>406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25" ht="14.25" customHeight="1" x14ac:dyDescent="0.2">
      <c r="A134" s="995" t="s">
        <v>206</v>
      </c>
      <c r="B134" s="936" t="s">
        <v>207</v>
      </c>
      <c r="C134" s="144" t="s">
        <v>382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25" ht="15" x14ac:dyDescent="0.2">
      <c r="A135" s="1019"/>
      <c r="B135" s="1020"/>
      <c r="C135" s="144" t="s">
        <v>373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25" ht="15" x14ac:dyDescent="0.2">
      <c r="A136" s="1001"/>
      <c r="B136" s="937"/>
      <c r="C136" s="144" t="s">
        <v>381</v>
      </c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25" ht="30" x14ac:dyDescent="0.2">
      <c r="A137" s="787" t="s">
        <v>208</v>
      </c>
      <c r="B137" s="782" t="s">
        <v>209</v>
      </c>
      <c r="C137" s="144" t="s">
        <v>543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25" ht="15" x14ac:dyDescent="0.2">
      <c r="A138" s="787"/>
      <c r="B138" s="782"/>
      <c r="C138" s="144" t="s">
        <v>375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25" ht="29.25" customHeight="1" x14ac:dyDescent="0.2">
      <c r="A139" s="787"/>
      <c r="B139" s="782"/>
      <c r="C139" s="144" t="s">
        <v>377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25" s="93" customFormat="1" ht="15" customHeight="1" x14ac:dyDescent="0.2">
      <c r="A140" s="975" t="s">
        <v>617</v>
      </c>
      <c r="B140" s="1011"/>
      <c r="C140" s="983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x14ac:dyDescent="0.2">
      <c r="A141" s="146" t="s">
        <v>40</v>
      </c>
      <c r="B141" s="964" t="s">
        <v>41</v>
      </c>
      <c r="C141" s="965"/>
      <c r="D141" s="17"/>
      <c r="E141" s="35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25" ht="45" x14ac:dyDescent="0.2">
      <c r="A142" s="147" t="s">
        <v>210</v>
      </c>
      <c r="B142" s="146" t="s">
        <v>211</v>
      </c>
      <c r="C142" s="144" t="s">
        <v>211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25" ht="15" x14ac:dyDescent="0.2">
      <c r="A143" s="1007" t="s">
        <v>383</v>
      </c>
      <c r="B143" s="1009" t="s">
        <v>384</v>
      </c>
      <c r="C143" s="161" t="s">
        <v>385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25" ht="32.25" customHeight="1" x14ac:dyDescent="0.2">
      <c r="A144" s="1008"/>
      <c r="B144" s="1010"/>
      <c r="C144" s="161" t="s">
        <v>386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25" ht="15" x14ac:dyDescent="0.2">
      <c r="A145" s="787" t="s">
        <v>212</v>
      </c>
      <c r="B145" s="781" t="s">
        <v>213</v>
      </c>
      <c r="C145" s="37" t="s">
        <v>214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25" ht="45" x14ac:dyDescent="0.2">
      <c r="A146" s="787"/>
      <c r="B146" s="781"/>
      <c r="C146" s="146" t="s">
        <v>215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25" ht="45" x14ac:dyDescent="0.2">
      <c r="A147" s="147" t="s">
        <v>216</v>
      </c>
      <c r="B147" s="146" t="s">
        <v>217</v>
      </c>
      <c r="C147" s="144" t="s">
        <v>218</v>
      </c>
      <c r="D147" s="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25" s="93" customFormat="1" ht="15" x14ac:dyDescent="0.2">
      <c r="A148" s="975" t="s">
        <v>618</v>
      </c>
      <c r="B148" s="1011"/>
      <c r="C148" s="983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9.25" customHeight="1" x14ac:dyDescent="0.2">
      <c r="A149" s="152" t="s">
        <v>553</v>
      </c>
      <c r="B149" s="1012" t="s">
        <v>632</v>
      </c>
      <c r="C149" s="994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25" ht="31.5" customHeight="1" x14ac:dyDescent="0.2">
      <c r="A150" s="152" t="s">
        <v>630</v>
      </c>
      <c r="B150" s="152" t="s">
        <v>631</v>
      </c>
      <c r="C150" s="152" t="s">
        <v>361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25" ht="15" x14ac:dyDescent="0.2">
      <c r="A151" s="1002" t="s">
        <v>629</v>
      </c>
      <c r="B151" s="1003"/>
      <c r="C151" s="994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1:25" ht="29.25" customHeight="1" x14ac:dyDescent="0.2">
      <c r="A152" s="144" t="s">
        <v>26</v>
      </c>
      <c r="B152" s="782" t="s">
        <v>27</v>
      </c>
      <c r="C152" s="782"/>
      <c r="D152" s="17"/>
      <c r="E152" s="35"/>
      <c r="F152" s="17"/>
      <c r="G152" s="17"/>
      <c r="H152" s="17"/>
      <c r="I152" s="17"/>
      <c r="J152" s="17"/>
      <c r="K152" s="17"/>
      <c r="L152" s="17"/>
      <c r="M152" s="17"/>
      <c r="N152" s="28"/>
      <c r="O152" s="28"/>
    </row>
    <row r="153" spans="1:25" ht="28.5" customHeight="1" x14ac:dyDescent="0.2">
      <c r="A153" s="42" t="s">
        <v>219</v>
      </c>
      <c r="B153" s="144" t="s">
        <v>220</v>
      </c>
      <c r="C153" s="144" t="s">
        <v>221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25" ht="166.5" customHeight="1" x14ac:dyDescent="0.2">
      <c r="A154" s="147" t="s">
        <v>222</v>
      </c>
      <c r="B154" s="144" t="s">
        <v>223</v>
      </c>
      <c r="C154" s="144" t="s">
        <v>224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25" ht="90.75" customHeight="1" x14ac:dyDescent="0.2">
      <c r="A155" s="40" t="s">
        <v>225</v>
      </c>
      <c r="B155" s="144" t="s">
        <v>226</v>
      </c>
      <c r="C155" s="144" t="s">
        <v>227</v>
      </c>
      <c r="D155" s="108"/>
      <c r="E155" s="109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25" ht="78" customHeight="1" x14ac:dyDescent="0.2">
      <c r="A156" s="105" t="s">
        <v>228</v>
      </c>
      <c r="B156" s="106" t="s">
        <v>229</v>
      </c>
      <c r="C156" s="144" t="s">
        <v>622</v>
      </c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</row>
    <row r="157" spans="1:25" ht="27.75" customHeight="1" x14ac:dyDescent="0.2">
      <c r="A157" s="787" t="s">
        <v>230</v>
      </c>
      <c r="B157" s="782" t="s">
        <v>231</v>
      </c>
      <c r="C157" s="144" t="s">
        <v>232</v>
      </c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</row>
    <row r="158" spans="1:25" ht="30" x14ac:dyDescent="0.2">
      <c r="A158" s="787"/>
      <c r="B158" s="782"/>
      <c r="C158" s="144" t="s">
        <v>231</v>
      </c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</row>
    <row r="159" spans="1:25" ht="15.75" customHeight="1" x14ac:dyDescent="0.2">
      <c r="A159" s="787"/>
      <c r="B159" s="782"/>
      <c r="C159" s="144" t="s">
        <v>233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25" ht="94.5" customHeight="1" x14ac:dyDescent="0.2">
      <c r="A160" s="105" t="s">
        <v>234</v>
      </c>
      <c r="B160" s="106" t="s">
        <v>235</v>
      </c>
      <c r="C160" s="144" t="s">
        <v>623</v>
      </c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</row>
    <row r="161" spans="1:25" ht="49.5" customHeight="1" x14ac:dyDescent="0.2">
      <c r="A161" s="86" t="s">
        <v>237</v>
      </c>
      <c r="B161" s="110" t="s">
        <v>238</v>
      </c>
      <c r="C161" s="144" t="s">
        <v>180</v>
      </c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</row>
    <row r="162" spans="1:25" ht="45" x14ac:dyDescent="0.2">
      <c r="A162" s="147" t="s">
        <v>239</v>
      </c>
      <c r="B162" s="144" t="s">
        <v>240</v>
      </c>
      <c r="C162" s="146" t="s">
        <v>236</v>
      </c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</row>
    <row r="163" spans="1:25" s="93" customFormat="1" ht="15" x14ac:dyDescent="0.2">
      <c r="A163" s="1004" t="s">
        <v>620</v>
      </c>
      <c r="B163" s="1005"/>
      <c r="C163" s="100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x14ac:dyDescent="0.2">
      <c r="A164" s="147" t="s">
        <v>61</v>
      </c>
      <c r="B164" s="782" t="s">
        <v>62</v>
      </c>
      <c r="C164" s="782"/>
      <c r="D164" s="17"/>
      <c r="E164" s="35"/>
      <c r="F164" s="17"/>
      <c r="G164" s="17"/>
      <c r="H164" s="17"/>
      <c r="I164" s="17"/>
      <c r="J164" s="17"/>
      <c r="K164" s="17"/>
      <c r="L164" s="17"/>
      <c r="M164" s="17"/>
      <c r="N164" s="28"/>
      <c r="O164" s="28"/>
    </row>
    <row r="165" spans="1:25" ht="75" x14ac:dyDescent="0.2">
      <c r="A165" s="147" t="s">
        <v>241</v>
      </c>
      <c r="B165" s="144" t="s">
        <v>242</v>
      </c>
      <c r="C165" s="144" t="s">
        <v>387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25" ht="57.75" customHeight="1" x14ac:dyDescent="0.2">
      <c r="A166" s="147" t="s">
        <v>243</v>
      </c>
      <c r="B166" s="144" t="s">
        <v>244</v>
      </c>
      <c r="C166" s="144" t="s">
        <v>245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25" ht="30" x14ac:dyDescent="0.2">
      <c r="A167" s="147" t="s">
        <v>246</v>
      </c>
      <c r="B167" s="144" t="s">
        <v>247</v>
      </c>
      <c r="C167" s="144" t="s">
        <v>248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pans="1:25" ht="90.75" customHeight="1" x14ac:dyDescent="0.2">
      <c r="A168" s="147" t="s">
        <v>243</v>
      </c>
      <c r="B168" s="144" t="s">
        <v>244</v>
      </c>
      <c r="C168" s="144" t="s">
        <v>563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pans="1:25" ht="30" x14ac:dyDescent="0.2">
      <c r="A169" s="147" t="s">
        <v>249</v>
      </c>
      <c r="B169" s="144" t="s">
        <v>250</v>
      </c>
      <c r="C169" s="144" t="s">
        <v>251</v>
      </c>
      <c r="D169" s="43"/>
      <c r="E169" s="43"/>
      <c r="F169" s="43"/>
      <c r="G169" s="13"/>
      <c r="H169" s="43"/>
      <c r="I169" s="13"/>
      <c r="J169" s="43"/>
      <c r="K169" s="13"/>
      <c r="L169" s="43"/>
      <c r="M169" s="43"/>
      <c r="N169" s="43"/>
      <c r="O169" s="43"/>
    </row>
    <row r="170" spans="1:25" ht="15" x14ac:dyDescent="0.2">
      <c r="A170" s="147" t="s">
        <v>594</v>
      </c>
      <c r="B170" s="144" t="s">
        <v>595</v>
      </c>
      <c r="C170" s="144" t="s">
        <v>595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1:25" s="93" customFormat="1" ht="15" x14ac:dyDescent="0.2">
      <c r="A171" s="975" t="s">
        <v>619</v>
      </c>
      <c r="B171" s="976"/>
      <c r="C171" s="977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97" customFormat="1" ht="30" customHeight="1" x14ac:dyDescent="0.2">
      <c r="A172" s="958" t="s">
        <v>567</v>
      </c>
      <c r="B172" s="959"/>
      <c r="C172" s="96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</row>
    <row r="173" spans="1:25" ht="30.75" customHeight="1" x14ac:dyDescent="0.2">
      <c r="A173" s="990" t="s">
        <v>28</v>
      </c>
      <c r="B173" s="991"/>
      <c r="C173" s="992"/>
      <c r="D173" s="44"/>
      <c r="E173" s="45"/>
      <c r="F173" s="44"/>
      <c r="G173" s="44"/>
      <c r="H173" s="44"/>
      <c r="I173" s="44"/>
      <c r="J173" s="44"/>
      <c r="K173" s="44"/>
      <c r="L173" s="44"/>
      <c r="M173" s="41"/>
      <c r="N173" s="28"/>
      <c r="O173" s="28"/>
    </row>
    <row r="174" spans="1:25" ht="15" x14ac:dyDescent="0.2">
      <c r="A174" s="146" t="s">
        <v>12</v>
      </c>
      <c r="B174" s="781" t="s">
        <v>13</v>
      </c>
      <c r="C174" s="781"/>
      <c r="D174" s="29"/>
      <c r="E174" s="46"/>
      <c r="F174" s="29"/>
      <c r="G174" s="29"/>
      <c r="H174" s="29"/>
      <c r="I174" s="29"/>
      <c r="J174" s="29"/>
      <c r="K174" s="29"/>
      <c r="L174" s="29"/>
      <c r="M174" s="17"/>
      <c r="N174" s="28"/>
      <c r="O174" s="28"/>
    </row>
    <row r="175" spans="1:25" ht="45" x14ac:dyDescent="0.2">
      <c r="A175" s="146" t="s">
        <v>252</v>
      </c>
      <c r="B175" s="146" t="s">
        <v>253</v>
      </c>
      <c r="C175" s="146" t="s">
        <v>254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25" s="8" customFormat="1" ht="122.25" customHeight="1" x14ac:dyDescent="0.2">
      <c r="A176" s="995" t="s">
        <v>255</v>
      </c>
      <c r="B176" s="995" t="s">
        <v>256</v>
      </c>
      <c r="C176" s="936" t="s">
        <v>633</v>
      </c>
      <c r="D176" s="1026"/>
      <c r="E176" s="1026"/>
      <c r="F176" s="1026"/>
      <c r="G176" s="1026"/>
      <c r="H176" s="1026"/>
      <c r="I176" s="1026"/>
      <c r="J176" s="1026"/>
      <c r="K176" s="1026"/>
      <c r="L176" s="1026"/>
      <c r="M176" s="1026"/>
      <c r="N176" s="1026"/>
      <c r="O176" s="1026"/>
    </row>
    <row r="177" spans="1:25" ht="4.5" customHeight="1" x14ac:dyDescent="0.25">
      <c r="A177" s="1001"/>
      <c r="B177" s="1001"/>
      <c r="C177" s="997"/>
      <c r="D177" s="1225"/>
      <c r="E177" s="1225"/>
      <c r="F177" s="1225"/>
      <c r="G177" s="1224"/>
      <c r="H177" s="1224"/>
      <c r="I177" s="1224"/>
      <c r="J177" s="1224"/>
      <c r="K177" s="1224"/>
      <c r="L177" s="1224"/>
      <c r="M177" s="1224"/>
      <c r="N177" s="1224"/>
      <c r="O177" s="1224"/>
      <c r="P177"/>
    </row>
    <row r="178" spans="1:25" ht="36" customHeight="1" x14ac:dyDescent="0.25">
      <c r="A178" s="143" t="s">
        <v>635</v>
      </c>
      <c r="B178" s="143" t="s">
        <v>634</v>
      </c>
      <c r="C178" s="147" t="s">
        <v>636</v>
      </c>
      <c r="D178" s="13"/>
      <c r="E178" s="13"/>
      <c r="F178" s="13"/>
      <c r="G178" s="31"/>
      <c r="H178" s="31"/>
      <c r="I178" s="47"/>
      <c r="J178" s="31"/>
      <c r="K178" s="31"/>
      <c r="L178" s="31"/>
      <c r="M178" s="31"/>
      <c r="N178" s="31"/>
      <c r="O178" s="31"/>
      <c r="P178"/>
    </row>
    <row r="179" spans="1:25" ht="164.25" customHeight="1" x14ac:dyDescent="0.25">
      <c r="A179" s="143" t="s">
        <v>637</v>
      </c>
      <c r="B179" s="143" t="s">
        <v>638</v>
      </c>
      <c r="C179" s="147" t="s">
        <v>639</v>
      </c>
      <c r="D179" s="13"/>
      <c r="E179" s="13"/>
      <c r="F179" s="13"/>
      <c r="G179" s="31"/>
      <c r="H179" s="31"/>
      <c r="I179" s="47"/>
      <c r="J179" s="31"/>
      <c r="K179" s="31"/>
      <c r="L179" s="31"/>
      <c r="M179" s="31"/>
      <c r="N179" s="31"/>
      <c r="O179" s="31"/>
      <c r="P179"/>
    </row>
    <row r="180" spans="1:25" ht="45" customHeight="1" x14ac:dyDescent="0.25">
      <c r="A180" s="787" t="s">
        <v>257</v>
      </c>
      <c r="B180" s="788" t="s">
        <v>258</v>
      </c>
      <c r="C180" s="147" t="s">
        <v>259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/>
    </row>
    <row r="181" spans="1:25" ht="45" x14ac:dyDescent="0.25">
      <c r="A181" s="787"/>
      <c r="B181" s="788"/>
      <c r="C181" s="147" t="s">
        <v>258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/>
    </row>
    <row r="182" spans="1:25" ht="15" x14ac:dyDescent="0.25">
      <c r="A182" s="787"/>
      <c r="B182" s="788"/>
      <c r="C182" s="147" t="s">
        <v>260</v>
      </c>
      <c r="D182" s="13"/>
      <c r="E182" s="13"/>
      <c r="F182" s="13"/>
      <c r="G182" s="13"/>
      <c r="H182" s="13"/>
      <c r="I182" s="31"/>
      <c r="J182" s="31"/>
      <c r="K182" s="47"/>
      <c r="L182" s="47"/>
      <c r="M182" s="47"/>
      <c r="N182" s="47"/>
      <c r="O182" s="31"/>
      <c r="P182"/>
    </row>
    <row r="183" spans="1:25" ht="182.25" customHeight="1" x14ac:dyDescent="0.2">
      <c r="A183" s="152" t="s">
        <v>261</v>
      </c>
      <c r="B183" s="152" t="s">
        <v>262</v>
      </c>
      <c r="C183" s="152" t="s">
        <v>263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25" ht="91.5" customHeight="1" x14ac:dyDescent="0.2">
      <c r="A184" s="147" t="s">
        <v>264</v>
      </c>
      <c r="B184" s="147" t="s">
        <v>265</v>
      </c>
      <c r="C184" s="146" t="s">
        <v>266</v>
      </c>
      <c r="D184" s="11"/>
      <c r="E184" s="30"/>
      <c r="F184" s="11"/>
      <c r="G184" s="11"/>
      <c r="H184" s="13"/>
      <c r="I184" s="31"/>
      <c r="J184" s="31"/>
      <c r="K184" s="47"/>
      <c r="L184" s="47"/>
      <c r="M184" s="31"/>
      <c r="N184" s="31"/>
      <c r="O184" s="31"/>
    </row>
    <row r="185" spans="1:25" ht="15.75" customHeight="1" x14ac:dyDescent="0.2">
      <c r="A185" s="147" t="s">
        <v>640</v>
      </c>
      <c r="B185" s="147" t="s">
        <v>641</v>
      </c>
      <c r="C185" s="146" t="s">
        <v>641</v>
      </c>
      <c r="D185" s="11"/>
      <c r="E185" s="30"/>
      <c r="F185" s="11"/>
      <c r="G185" s="11"/>
      <c r="H185" s="13"/>
      <c r="I185" s="31"/>
      <c r="J185" s="31"/>
      <c r="K185" s="47"/>
      <c r="L185" s="47"/>
      <c r="M185" s="31"/>
      <c r="N185" s="31"/>
      <c r="O185" s="31"/>
    </row>
    <row r="186" spans="1:25" ht="75" customHeight="1" x14ac:dyDescent="0.2">
      <c r="A186" s="147" t="s">
        <v>642</v>
      </c>
      <c r="B186" s="147" t="s">
        <v>643</v>
      </c>
      <c r="C186" s="146" t="s">
        <v>644</v>
      </c>
      <c r="D186" s="11"/>
      <c r="E186" s="30"/>
      <c r="F186" s="11"/>
      <c r="G186" s="11"/>
      <c r="H186" s="13"/>
      <c r="I186" s="31"/>
      <c r="J186" s="31"/>
      <c r="K186" s="47"/>
      <c r="L186" s="47"/>
      <c r="M186" s="31"/>
      <c r="N186" s="31"/>
      <c r="O186" s="31"/>
    </row>
    <row r="187" spans="1:25" ht="17.25" customHeight="1" x14ac:dyDescent="0.2">
      <c r="A187" s="147" t="s">
        <v>12</v>
      </c>
      <c r="B187" s="993" t="s">
        <v>15</v>
      </c>
      <c r="C187" s="994"/>
      <c r="D187" s="11"/>
      <c r="E187" s="30"/>
      <c r="F187" s="11"/>
      <c r="G187" s="11"/>
      <c r="H187" s="13"/>
      <c r="I187" s="31"/>
      <c r="J187" s="31"/>
      <c r="K187" s="47"/>
      <c r="L187" s="47"/>
      <c r="M187" s="31"/>
      <c r="N187" s="31"/>
      <c r="O187" s="31"/>
    </row>
    <row r="188" spans="1:25" ht="60.75" customHeight="1" x14ac:dyDescent="0.2">
      <c r="A188" s="995" t="s">
        <v>645</v>
      </c>
      <c r="B188" s="995" t="s">
        <v>646</v>
      </c>
      <c r="C188" s="146" t="s">
        <v>647</v>
      </c>
      <c r="D188" s="11"/>
      <c r="E188" s="30"/>
      <c r="F188" s="11"/>
      <c r="G188" s="11"/>
      <c r="H188" s="13"/>
      <c r="I188" s="31"/>
      <c r="J188" s="31"/>
      <c r="K188" s="47"/>
      <c r="L188" s="47"/>
      <c r="M188" s="31"/>
      <c r="N188" s="31"/>
      <c r="O188" s="31"/>
    </row>
    <row r="189" spans="1:25" ht="29.25" customHeight="1" x14ac:dyDescent="0.2">
      <c r="A189" s="996"/>
      <c r="B189" s="996"/>
      <c r="C189" s="146" t="s">
        <v>648</v>
      </c>
      <c r="D189" s="11"/>
      <c r="E189" s="30"/>
      <c r="F189" s="11"/>
      <c r="G189" s="11"/>
      <c r="H189" s="13"/>
      <c r="I189" s="31"/>
      <c r="J189" s="31"/>
      <c r="K189" s="47"/>
      <c r="L189" s="47"/>
      <c r="M189" s="31"/>
      <c r="N189" s="31"/>
      <c r="O189" s="31"/>
    </row>
    <row r="190" spans="1:25" ht="30.75" customHeight="1" x14ac:dyDescent="0.2">
      <c r="A190" s="997"/>
      <c r="B190" s="997"/>
      <c r="C190" s="146" t="s">
        <v>649</v>
      </c>
      <c r="D190" s="11"/>
      <c r="E190" s="30"/>
      <c r="F190" s="11"/>
      <c r="G190" s="11"/>
      <c r="H190" s="13"/>
      <c r="I190" s="31"/>
      <c r="J190" s="31"/>
      <c r="K190" s="47"/>
      <c r="L190" s="47"/>
      <c r="M190" s="31"/>
      <c r="N190" s="31"/>
      <c r="O190" s="31"/>
    </row>
    <row r="191" spans="1:25" s="97" customFormat="1" ht="30" customHeight="1" x14ac:dyDescent="0.2">
      <c r="A191" s="958" t="s">
        <v>568</v>
      </c>
      <c r="B191" s="959"/>
      <c r="C191" s="960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</row>
    <row r="192" spans="1:25" ht="16.5" customHeight="1" x14ac:dyDescent="0.2">
      <c r="A192" s="961" t="s">
        <v>51</v>
      </c>
      <c r="B192" s="962"/>
      <c r="C192" s="963"/>
      <c r="D192" s="48"/>
      <c r="E192" s="49"/>
      <c r="F192" s="48"/>
      <c r="G192" s="48"/>
      <c r="H192" s="48"/>
      <c r="I192" s="48"/>
      <c r="J192" s="48"/>
      <c r="K192" s="48"/>
      <c r="L192" s="48"/>
      <c r="M192" s="17"/>
      <c r="N192" s="28"/>
      <c r="O192" s="28"/>
    </row>
    <row r="193" spans="1:25" ht="15" customHeight="1" x14ac:dyDescent="0.2">
      <c r="A193" s="112" t="s">
        <v>1</v>
      </c>
      <c r="B193" s="982" t="s">
        <v>16</v>
      </c>
      <c r="C193" s="98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</row>
    <row r="194" spans="1:25" ht="30" x14ac:dyDescent="0.2">
      <c r="A194" s="147" t="s">
        <v>267</v>
      </c>
      <c r="B194" s="147" t="s">
        <v>268</v>
      </c>
      <c r="C194" s="147" t="s">
        <v>269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1:25" ht="15" customHeight="1" x14ac:dyDescent="0.2">
      <c r="A195" s="112" t="s">
        <v>29</v>
      </c>
      <c r="B195" s="112" t="s">
        <v>17</v>
      </c>
      <c r="C195" s="112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</row>
    <row r="196" spans="1:25" ht="16.5" customHeight="1" x14ac:dyDescent="0.2">
      <c r="A196" s="147" t="s">
        <v>270</v>
      </c>
      <c r="B196" s="147" t="s">
        <v>271</v>
      </c>
      <c r="C196" s="147" t="s">
        <v>272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1:25" ht="16.5" customHeight="1" x14ac:dyDescent="0.2">
      <c r="A197" s="147" t="s">
        <v>602</v>
      </c>
      <c r="B197" s="147" t="s">
        <v>601</v>
      </c>
      <c r="C197" s="147" t="s">
        <v>603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</row>
    <row r="198" spans="1:25" s="97" customFormat="1" ht="16.5" customHeight="1" x14ac:dyDescent="0.2">
      <c r="A198" s="958" t="s">
        <v>569</v>
      </c>
      <c r="B198" s="959"/>
      <c r="C198" s="14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</row>
    <row r="199" spans="1:25" s="18" customFormat="1" ht="16.5" customHeight="1" x14ac:dyDescent="0.2">
      <c r="A199" s="984" t="s">
        <v>572</v>
      </c>
      <c r="B199" s="985"/>
      <c r="C199" s="986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</row>
    <row r="200" spans="1:25" s="2" customFormat="1" ht="27.75" customHeight="1" x14ac:dyDescent="0.2">
      <c r="A200" s="987" t="s">
        <v>273</v>
      </c>
      <c r="B200" s="988"/>
      <c r="C200" s="989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</row>
    <row r="201" spans="1:25" ht="30.75" customHeight="1" x14ac:dyDescent="0.2">
      <c r="A201" s="990" t="s">
        <v>7</v>
      </c>
      <c r="B201" s="991"/>
      <c r="C201" s="992"/>
      <c r="D201" s="17"/>
      <c r="E201" s="35"/>
      <c r="F201" s="17"/>
      <c r="G201" s="17"/>
      <c r="H201" s="17"/>
      <c r="I201" s="17"/>
      <c r="J201" s="17"/>
      <c r="K201" s="17"/>
      <c r="L201" s="17"/>
      <c r="M201" s="17"/>
      <c r="N201" s="28"/>
      <c r="O201" s="28"/>
    </row>
    <row r="202" spans="1:25" ht="15" customHeight="1" x14ac:dyDescent="0.2">
      <c r="A202" s="144" t="s">
        <v>20</v>
      </c>
      <c r="B202" s="948" t="s">
        <v>21</v>
      </c>
      <c r="C202" s="949"/>
      <c r="D202" s="108"/>
      <c r="E202" s="109"/>
      <c r="F202" s="108"/>
      <c r="G202" s="108"/>
      <c r="H202" s="108"/>
      <c r="I202" s="108"/>
      <c r="J202" s="108"/>
      <c r="K202" s="108"/>
      <c r="L202" s="108"/>
      <c r="M202" s="108"/>
      <c r="N202" s="111"/>
      <c r="O202" s="111"/>
    </row>
    <row r="203" spans="1:25" ht="45" x14ac:dyDescent="0.2">
      <c r="A203" s="147" t="s">
        <v>274</v>
      </c>
      <c r="B203" s="144" t="s">
        <v>275</v>
      </c>
      <c r="C203" s="144" t="s">
        <v>276</v>
      </c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</row>
    <row r="204" spans="1:25" ht="48" customHeight="1" x14ac:dyDescent="0.2">
      <c r="A204" s="147" t="s">
        <v>277</v>
      </c>
      <c r="B204" s="146" t="s">
        <v>278</v>
      </c>
      <c r="C204" s="144" t="s">
        <v>276</v>
      </c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</row>
    <row r="205" spans="1:25" ht="60" x14ac:dyDescent="0.2">
      <c r="A205" s="147" t="s">
        <v>279</v>
      </c>
      <c r="B205" s="146" t="s">
        <v>280</v>
      </c>
      <c r="C205" s="144" t="s">
        <v>276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43"/>
      <c r="O205" s="43"/>
    </row>
    <row r="206" spans="1:25" ht="34.5" customHeight="1" x14ac:dyDescent="0.2">
      <c r="A206" s="147" t="s">
        <v>281</v>
      </c>
      <c r="B206" s="146" t="s">
        <v>282</v>
      </c>
      <c r="C206" s="144" t="s">
        <v>276</v>
      </c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43"/>
      <c r="O206" s="43"/>
    </row>
    <row r="207" spans="1:25" ht="60" x14ac:dyDescent="0.2">
      <c r="A207" s="147" t="s">
        <v>283</v>
      </c>
      <c r="B207" s="144" t="s">
        <v>284</v>
      </c>
      <c r="C207" s="144" t="s">
        <v>276</v>
      </c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</row>
    <row r="208" spans="1:25" ht="45" x14ac:dyDescent="0.2">
      <c r="A208" s="147" t="s">
        <v>285</v>
      </c>
      <c r="B208" s="146" t="s">
        <v>286</v>
      </c>
      <c r="C208" s="144" t="s">
        <v>276</v>
      </c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31"/>
      <c r="O208" s="31"/>
    </row>
    <row r="209" spans="1:25" ht="90" x14ac:dyDescent="0.2">
      <c r="A209" s="147" t="s">
        <v>287</v>
      </c>
      <c r="B209" s="144" t="s">
        <v>288</v>
      </c>
      <c r="C209" s="144" t="s">
        <v>276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31"/>
      <c r="O209" s="31"/>
    </row>
    <row r="210" spans="1:25" ht="45" x14ac:dyDescent="0.2">
      <c r="A210" s="147" t="s">
        <v>289</v>
      </c>
      <c r="B210" s="146" t="s">
        <v>290</v>
      </c>
      <c r="C210" s="144" t="s">
        <v>276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31"/>
      <c r="O210" s="31"/>
    </row>
    <row r="211" spans="1:25" ht="75" x14ac:dyDescent="0.2">
      <c r="A211" s="147" t="s">
        <v>291</v>
      </c>
      <c r="B211" s="146" t="s">
        <v>292</v>
      </c>
      <c r="C211" s="144" t="s">
        <v>276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31"/>
      <c r="O211" s="31"/>
    </row>
    <row r="212" spans="1:25" ht="45" x14ac:dyDescent="0.2">
      <c r="A212" s="147" t="s">
        <v>293</v>
      </c>
      <c r="B212" s="146" t="s">
        <v>294</v>
      </c>
      <c r="C212" s="144" t="s">
        <v>276</v>
      </c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25" ht="66.75" customHeight="1" x14ac:dyDescent="0.2">
      <c r="A213" s="147" t="s">
        <v>575</v>
      </c>
      <c r="B213" s="146" t="s">
        <v>574</v>
      </c>
      <c r="C213" s="144" t="s">
        <v>576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85"/>
      <c r="O213" s="85"/>
    </row>
    <row r="214" spans="1:25" s="93" customFormat="1" ht="31.5" customHeight="1" x14ac:dyDescent="0.2">
      <c r="A214" s="975" t="s">
        <v>621</v>
      </c>
      <c r="B214" s="976"/>
      <c r="C214" s="977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.5" customHeight="1" x14ac:dyDescent="0.2">
      <c r="A215" s="147" t="s">
        <v>3</v>
      </c>
      <c r="B215" s="948" t="s">
        <v>4</v>
      </c>
      <c r="C215" s="949"/>
      <c r="D215" s="50"/>
      <c r="E215" s="51"/>
      <c r="F215" s="50"/>
      <c r="G215" s="50"/>
      <c r="H215" s="50"/>
      <c r="I215" s="50"/>
      <c r="J215" s="50"/>
      <c r="K215" s="50"/>
      <c r="L215" s="50"/>
      <c r="M215" s="50"/>
      <c r="N215" s="50"/>
      <c r="O215" s="50"/>
    </row>
    <row r="216" spans="1:25" ht="64.5" customHeight="1" x14ac:dyDescent="0.2">
      <c r="A216" s="147" t="s">
        <v>295</v>
      </c>
      <c r="B216" s="144" t="s">
        <v>296</v>
      </c>
      <c r="C216" s="144" t="s">
        <v>297</v>
      </c>
      <c r="D216" s="12"/>
      <c r="E216" s="12"/>
      <c r="F216" s="12"/>
      <c r="G216" s="12"/>
      <c r="H216" s="31"/>
      <c r="I216" s="31"/>
      <c r="J216" s="31"/>
      <c r="K216" s="31"/>
      <c r="L216" s="31"/>
      <c r="M216" s="31"/>
      <c r="N216" s="31"/>
      <c r="O216" s="31"/>
    </row>
    <row r="217" spans="1:25" ht="60.75" customHeight="1" x14ac:dyDescent="0.2">
      <c r="A217" s="147" t="s">
        <v>298</v>
      </c>
      <c r="B217" s="144" t="s">
        <v>299</v>
      </c>
      <c r="C217" s="144" t="s">
        <v>300</v>
      </c>
      <c r="D217" s="52"/>
      <c r="E217" s="31"/>
      <c r="F217" s="31"/>
      <c r="G217" s="52"/>
      <c r="H217" s="53"/>
      <c r="I217" s="53"/>
      <c r="J217" s="53"/>
      <c r="K217" s="53"/>
      <c r="L217" s="53"/>
      <c r="M217" s="53"/>
      <c r="N217" s="53"/>
      <c r="O217" s="53"/>
    </row>
    <row r="218" spans="1:25" ht="33" customHeight="1" x14ac:dyDescent="0.2">
      <c r="A218" s="54" t="s">
        <v>301</v>
      </c>
      <c r="B218" s="6" t="s">
        <v>302</v>
      </c>
      <c r="C218" s="144" t="s">
        <v>303</v>
      </c>
      <c r="D218" s="13"/>
      <c r="E218" s="13"/>
      <c r="F218" s="13"/>
      <c r="G218" s="13"/>
      <c r="H218" s="13"/>
      <c r="I218" s="13"/>
      <c r="J218" s="13"/>
      <c r="K218" s="13"/>
      <c r="L218" s="13"/>
      <c r="M218" s="30"/>
      <c r="N218" s="13"/>
      <c r="O218" s="13"/>
    </row>
    <row r="219" spans="1:25" ht="93.75" customHeight="1" x14ac:dyDescent="0.2">
      <c r="A219" s="54" t="s">
        <v>304</v>
      </c>
      <c r="B219" s="146" t="s">
        <v>305</v>
      </c>
      <c r="C219" s="144" t="s">
        <v>306</v>
      </c>
      <c r="D219" s="13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</row>
    <row r="220" spans="1:25" ht="50.25" customHeight="1" x14ac:dyDescent="0.2">
      <c r="A220" s="54" t="s">
        <v>307</v>
      </c>
      <c r="B220" s="146" t="s">
        <v>308</v>
      </c>
      <c r="C220" s="144" t="s">
        <v>309</v>
      </c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30"/>
      <c r="O220" s="13"/>
    </row>
    <row r="221" spans="1:25" ht="60.75" customHeight="1" x14ac:dyDescent="0.2">
      <c r="A221" s="54" t="s">
        <v>310</v>
      </c>
      <c r="B221" s="146" t="s">
        <v>311</v>
      </c>
      <c r="C221" s="144" t="s">
        <v>312</v>
      </c>
      <c r="D221" s="13"/>
      <c r="E221" s="13"/>
      <c r="F221" s="13"/>
      <c r="G221" s="13"/>
      <c r="H221" s="30"/>
      <c r="I221" s="30"/>
      <c r="J221" s="30"/>
      <c r="K221" s="30"/>
      <c r="L221" s="30"/>
      <c r="M221" s="30"/>
      <c r="N221" s="30"/>
      <c r="O221" s="30"/>
    </row>
    <row r="222" spans="1:25" ht="258" customHeight="1" x14ac:dyDescent="0.2">
      <c r="A222" s="54" t="s">
        <v>313</v>
      </c>
      <c r="B222" s="146" t="s">
        <v>314</v>
      </c>
      <c r="C222" s="144" t="s">
        <v>315</v>
      </c>
      <c r="D222" s="13"/>
      <c r="E222" s="13"/>
      <c r="F222" s="13"/>
      <c r="G222" s="13"/>
      <c r="H222" s="13"/>
      <c r="I222" s="13"/>
      <c r="J222" s="13"/>
      <c r="K222" s="30"/>
      <c r="L222" s="30"/>
      <c r="M222" s="30"/>
      <c r="N222" s="30"/>
      <c r="O222" s="30"/>
    </row>
    <row r="223" spans="1:25" ht="20.25" customHeight="1" x14ac:dyDescent="0.2">
      <c r="A223" s="944" t="s">
        <v>614</v>
      </c>
      <c r="B223" s="978"/>
      <c r="C223" s="945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</row>
    <row r="224" spans="1:25" ht="15" customHeight="1" x14ac:dyDescent="0.2">
      <c r="A224" s="55" t="s">
        <v>33</v>
      </c>
      <c r="B224" s="964" t="s">
        <v>34</v>
      </c>
      <c r="C224" s="965"/>
      <c r="D224" s="56"/>
      <c r="E224" s="57"/>
      <c r="F224" s="56"/>
      <c r="G224" s="56"/>
      <c r="H224" s="56"/>
      <c r="I224" s="56"/>
      <c r="J224" s="56"/>
      <c r="K224" s="56"/>
      <c r="L224" s="56"/>
      <c r="M224" s="17"/>
      <c r="N224" s="28"/>
      <c r="O224" s="28"/>
    </row>
    <row r="225" spans="1:15" ht="63.75" customHeight="1" x14ac:dyDescent="0.2">
      <c r="A225" s="54" t="s">
        <v>316</v>
      </c>
      <c r="B225" s="146" t="s">
        <v>317</v>
      </c>
      <c r="C225" s="144" t="s">
        <v>318</v>
      </c>
      <c r="D225" s="13"/>
      <c r="E225" s="13"/>
      <c r="F225" s="13"/>
      <c r="G225" s="13"/>
      <c r="H225" s="13"/>
      <c r="I225" s="13"/>
      <c r="J225" s="13"/>
      <c r="K225" s="31"/>
      <c r="L225" s="31"/>
      <c r="M225" s="31"/>
      <c r="N225" s="31"/>
      <c r="O225" s="31"/>
    </row>
    <row r="226" spans="1:15" ht="64.5" customHeight="1" x14ac:dyDescent="0.2">
      <c r="A226" s="54" t="s">
        <v>319</v>
      </c>
      <c r="B226" s="146" t="s">
        <v>49</v>
      </c>
      <c r="C226" s="144" t="s">
        <v>318</v>
      </c>
      <c r="D226" s="13"/>
      <c r="E226" s="13"/>
      <c r="F226" s="13"/>
      <c r="G226" s="13"/>
      <c r="H226" s="13"/>
      <c r="I226" s="13"/>
      <c r="J226" s="13"/>
      <c r="K226" s="31"/>
      <c r="L226" s="31"/>
      <c r="M226" s="31"/>
      <c r="N226" s="31"/>
      <c r="O226" s="31"/>
    </row>
    <row r="227" spans="1:15" ht="64.5" customHeight="1" x14ac:dyDescent="0.2">
      <c r="A227" s="54" t="s">
        <v>320</v>
      </c>
      <c r="B227" s="146" t="s">
        <v>50</v>
      </c>
      <c r="C227" s="144" t="s">
        <v>318</v>
      </c>
      <c r="D227" s="13"/>
      <c r="E227" s="13"/>
      <c r="F227" s="13"/>
      <c r="G227" s="13"/>
      <c r="H227" s="13"/>
      <c r="I227" s="13"/>
      <c r="J227" s="13"/>
      <c r="K227" s="31"/>
      <c r="L227" s="31"/>
      <c r="M227" s="31"/>
      <c r="N227" s="31"/>
      <c r="O227" s="31"/>
    </row>
    <row r="228" spans="1:15" ht="75" x14ac:dyDescent="0.2">
      <c r="A228" s="54" t="s">
        <v>321</v>
      </c>
      <c r="B228" s="146" t="s">
        <v>322</v>
      </c>
      <c r="C228" s="144" t="s">
        <v>323</v>
      </c>
      <c r="D228" s="13"/>
      <c r="E228" s="13"/>
      <c r="F228" s="13"/>
      <c r="G228" s="13"/>
      <c r="H228" s="31"/>
      <c r="I228" s="31"/>
      <c r="J228" s="31"/>
      <c r="K228" s="31"/>
      <c r="L228" s="31"/>
      <c r="M228" s="31"/>
      <c r="N228" s="31"/>
      <c r="O228" s="31"/>
    </row>
    <row r="229" spans="1:15" ht="75" x14ac:dyDescent="0.2">
      <c r="A229" s="54" t="s">
        <v>324</v>
      </c>
      <c r="B229" s="146" t="s">
        <v>325</v>
      </c>
      <c r="C229" s="144" t="s">
        <v>323</v>
      </c>
      <c r="D229" s="13"/>
      <c r="E229" s="13"/>
      <c r="F229" s="13"/>
      <c r="G229" s="13"/>
      <c r="H229" s="31"/>
      <c r="I229" s="31"/>
      <c r="J229" s="31"/>
      <c r="K229" s="31"/>
      <c r="L229" s="31"/>
      <c r="M229" s="31"/>
      <c r="N229" s="31"/>
      <c r="O229" s="31"/>
    </row>
    <row r="230" spans="1:15" ht="15" customHeight="1" x14ac:dyDescent="0.2">
      <c r="A230" s="979" t="s">
        <v>624</v>
      </c>
      <c r="B230" s="980"/>
      <c r="C230" s="98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</row>
    <row r="231" spans="1:15" ht="18.75" customHeight="1" x14ac:dyDescent="0.2">
      <c r="A231" s="54" t="s">
        <v>22</v>
      </c>
      <c r="B231" s="964" t="s">
        <v>23</v>
      </c>
      <c r="C231" s="965"/>
      <c r="D231" s="17"/>
      <c r="E231" s="35"/>
      <c r="F231" s="17"/>
      <c r="G231" s="17"/>
      <c r="H231" s="17"/>
      <c r="I231" s="17"/>
      <c r="J231" s="17"/>
      <c r="K231" s="17"/>
      <c r="L231" s="17"/>
      <c r="M231" s="17"/>
      <c r="N231" s="28"/>
      <c r="O231" s="28"/>
    </row>
    <row r="232" spans="1:15" ht="60" x14ac:dyDescent="0.2">
      <c r="A232" s="54" t="s">
        <v>326</v>
      </c>
      <c r="B232" s="146" t="s">
        <v>327</v>
      </c>
      <c r="C232" s="144" t="s">
        <v>276</v>
      </c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ht="45" customHeight="1" x14ac:dyDescent="0.2">
      <c r="A233" s="54" t="s">
        <v>328</v>
      </c>
      <c r="B233" s="146" t="s">
        <v>329</v>
      </c>
      <c r="C233" s="144" t="s">
        <v>330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48" customHeight="1" x14ac:dyDescent="0.2">
      <c r="A234" s="54" t="s">
        <v>331</v>
      </c>
      <c r="B234" s="146" t="s">
        <v>332</v>
      </c>
      <c r="C234" s="144" t="s">
        <v>330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ht="46.5" customHeight="1" x14ac:dyDescent="0.2">
      <c r="A235" s="54" t="s">
        <v>333</v>
      </c>
      <c r="B235" s="146" t="s">
        <v>334</v>
      </c>
      <c r="C235" s="144" t="s">
        <v>330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ht="45" customHeight="1" x14ac:dyDescent="0.2">
      <c r="A236" s="54" t="s">
        <v>335</v>
      </c>
      <c r="B236" s="146" t="s">
        <v>336</v>
      </c>
      <c r="C236" s="144" t="s">
        <v>330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ht="29.25" customHeight="1" x14ac:dyDescent="0.2">
      <c r="A237" s="54" t="s">
        <v>337</v>
      </c>
      <c r="B237" s="146" t="s">
        <v>338</v>
      </c>
      <c r="C237" s="144" t="s">
        <v>339</v>
      </c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ht="45" x14ac:dyDescent="0.2">
      <c r="A238" s="58" t="s">
        <v>340</v>
      </c>
      <c r="B238" s="146" t="s">
        <v>341</v>
      </c>
      <c r="C238" s="144" t="s">
        <v>342</v>
      </c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ht="15" customHeight="1" x14ac:dyDescent="0.2">
      <c r="A239" s="966" t="s">
        <v>625</v>
      </c>
      <c r="B239" s="967"/>
      <c r="C239" s="968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</row>
    <row r="240" spans="1:15" ht="15.75" customHeight="1" x14ac:dyDescent="0.2">
      <c r="A240" s="159" t="s">
        <v>24</v>
      </c>
      <c r="B240" s="964" t="s">
        <v>25</v>
      </c>
      <c r="C240" s="965"/>
      <c r="D240" s="29"/>
      <c r="E240" s="46"/>
      <c r="F240" s="29"/>
      <c r="G240" s="29"/>
      <c r="H240" s="29"/>
      <c r="I240" s="29"/>
      <c r="J240" s="29"/>
      <c r="K240" s="29"/>
      <c r="L240" s="29"/>
      <c r="M240" s="17"/>
      <c r="N240" s="28"/>
      <c r="O240" s="28"/>
    </row>
    <row r="241" spans="1:15" ht="30" x14ac:dyDescent="0.2">
      <c r="A241" s="152" t="s">
        <v>343</v>
      </c>
      <c r="B241" s="144" t="s">
        <v>344</v>
      </c>
      <c r="C241" s="144" t="s">
        <v>345</v>
      </c>
      <c r="D241" s="13"/>
      <c r="E241" s="13"/>
      <c r="F241" s="13"/>
      <c r="G241" s="13"/>
      <c r="H241" s="13"/>
      <c r="I241" s="13"/>
      <c r="J241" s="13"/>
      <c r="K241" s="17"/>
      <c r="L241" s="17"/>
      <c r="M241" s="17"/>
      <c r="N241" s="28"/>
      <c r="O241" s="28"/>
    </row>
    <row r="242" spans="1:15" ht="30" x14ac:dyDescent="0.2">
      <c r="A242" s="152" t="s">
        <v>346</v>
      </c>
      <c r="B242" s="144" t="s">
        <v>347</v>
      </c>
      <c r="C242" s="72" t="s">
        <v>348</v>
      </c>
      <c r="D242" s="13"/>
      <c r="E242" s="13"/>
      <c r="F242" s="13"/>
      <c r="G242" s="13"/>
      <c r="H242" s="13"/>
      <c r="I242" s="13"/>
      <c r="J242" s="13"/>
      <c r="K242" s="13"/>
      <c r="L242" s="17"/>
      <c r="M242" s="17"/>
      <c r="N242" s="17"/>
      <c r="O242" s="17"/>
    </row>
    <row r="243" spans="1:15" ht="60" x14ac:dyDescent="0.2">
      <c r="A243" s="152" t="s">
        <v>349</v>
      </c>
      <c r="B243" s="144" t="s">
        <v>350</v>
      </c>
      <c r="C243" s="146" t="s">
        <v>345</v>
      </c>
      <c r="D243" s="38"/>
      <c r="E243" s="38"/>
      <c r="F243" s="38"/>
      <c r="G243" s="38"/>
      <c r="H243" s="38"/>
      <c r="I243" s="38"/>
      <c r="J243" s="38"/>
      <c r="K243" s="17"/>
      <c r="L243" s="17"/>
      <c r="M243" s="17"/>
      <c r="N243" s="17"/>
      <c r="O243" s="17"/>
    </row>
    <row r="244" spans="1:15" ht="45" x14ac:dyDescent="0.2">
      <c r="A244" s="152" t="s">
        <v>351</v>
      </c>
      <c r="B244" s="144" t="s">
        <v>352</v>
      </c>
      <c r="C244" s="146" t="s">
        <v>353</v>
      </c>
      <c r="D244" s="13"/>
      <c r="E244" s="13"/>
      <c r="F244" s="13"/>
      <c r="G244" s="13"/>
      <c r="H244" s="13"/>
      <c r="I244" s="13"/>
      <c r="J244" s="13"/>
      <c r="K244" s="17"/>
      <c r="L244" s="17"/>
      <c r="M244" s="17"/>
      <c r="N244" s="28"/>
      <c r="O244" s="28"/>
    </row>
    <row r="245" spans="1:15" ht="105" x14ac:dyDescent="0.2">
      <c r="A245" s="59" t="s">
        <v>354</v>
      </c>
      <c r="B245" s="146" t="s">
        <v>355</v>
      </c>
      <c r="C245" s="146" t="s">
        <v>276</v>
      </c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ht="15" x14ac:dyDescent="0.2">
      <c r="A246" s="969" t="s">
        <v>616</v>
      </c>
      <c r="B246" s="970"/>
      <c r="C246" s="971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</row>
    <row r="247" spans="1:15" ht="15" x14ac:dyDescent="0.2">
      <c r="A247" s="60" t="s">
        <v>45</v>
      </c>
      <c r="B247" s="146" t="s">
        <v>46</v>
      </c>
      <c r="C247" s="146"/>
      <c r="D247" s="61"/>
      <c r="E247" s="62"/>
      <c r="F247" s="61"/>
      <c r="G247" s="61"/>
      <c r="H247" s="61"/>
      <c r="I247" s="61"/>
      <c r="J247" s="61"/>
      <c r="K247" s="61"/>
      <c r="L247" s="61"/>
      <c r="M247" s="17"/>
      <c r="N247" s="28"/>
      <c r="O247" s="28"/>
    </row>
    <row r="248" spans="1:15" ht="75" x14ac:dyDescent="0.2">
      <c r="A248" s="63" t="s">
        <v>388</v>
      </c>
      <c r="B248" s="64" t="s">
        <v>389</v>
      </c>
      <c r="C248" s="64" t="s">
        <v>348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1:15" ht="45" x14ac:dyDescent="0.2">
      <c r="A249" s="60" t="s">
        <v>356</v>
      </c>
      <c r="B249" s="146" t="s">
        <v>357</v>
      </c>
      <c r="C249" s="146" t="s">
        <v>358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1:15" ht="45" x14ac:dyDescent="0.2">
      <c r="A250" s="60" t="s">
        <v>359</v>
      </c>
      <c r="B250" s="146" t="s">
        <v>360</v>
      </c>
      <c r="C250" s="146" t="s">
        <v>361</v>
      </c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ht="15" x14ac:dyDescent="0.2">
      <c r="A251" s="972" t="s">
        <v>626</v>
      </c>
      <c r="B251" s="973"/>
      <c r="C251" s="974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</row>
    <row r="252" spans="1:15" ht="24" customHeight="1" x14ac:dyDescent="0.2">
      <c r="A252" s="147" t="s">
        <v>59</v>
      </c>
      <c r="B252" s="948" t="s">
        <v>60</v>
      </c>
      <c r="C252" s="949"/>
      <c r="D252" s="50"/>
      <c r="E252" s="51"/>
      <c r="F252" s="50"/>
      <c r="G252" s="50"/>
      <c r="H252" s="50"/>
      <c r="I252" s="50"/>
      <c r="J252" s="50"/>
      <c r="K252" s="50"/>
      <c r="L252" s="50"/>
      <c r="M252" s="17"/>
      <c r="N252" s="28"/>
      <c r="O252" s="28"/>
    </row>
    <row r="253" spans="1:15" ht="48.75" customHeight="1" x14ac:dyDescent="0.2">
      <c r="A253" s="147" t="s">
        <v>547</v>
      </c>
      <c r="B253" s="144" t="s">
        <v>545</v>
      </c>
      <c r="C253" s="144" t="s">
        <v>549</v>
      </c>
      <c r="D253" s="50"/>
      <c r="E253" s="51"/>
      <c r="F253" s="51"/>
      <c r="G253" s="50"/>
      <c r="H253" s="50"/>
      <c r="I253" s="50"/>
      <c r="J253" s="50"/>
      <c r="K253" s="50"/>
      <c r="L253" s="50"/>
      <c r="M253" s="17"/>
      <c r="N253" s="28"/>
      <c r="O253" s="28"/>
    </row>
    <row r="254" spans="1:15" ht="44.25" customHeight="1" x14ac:dyDescent="0.2">
      <c r="A254" s="147" t="s">
        <v>548</v>
      </c>
      <c r="B254" s="144" t="s">
        <v>546</v>
      </c>
      <c r="C254" s="144" t="s">
        <v>550</v>
      </c>
      <c r="D254" s="50"/>
      <c r="E254" s="50"/>
      <c r="F254" s="50"/>
      <c r="G254" s="50"/>
      <c r="H254" s="50"/>
      <c r="I254" s="50"/>
      <c r="J254" s="50"/>
      <c r="K254" s="50"/>
      <c r="L254" s="50"/>
      <c r="M254" s="17"/>
      <c r="N254" s="28"/>
      <c r="O254" s="28"/>
    </row>
    <row r="255" spans="1:15" ht="44.25" customHeight="1" x14ac:dyDescent="0.2">
      <c r="A255" s="147" t="s">
        <v>362</v>
      </c>
      <c r="B255" s="144" t="s">
        <v>363</v>
      </c>
      <c r="C255" s="144" t="s">
        <v>364</v>
      </c>
      <c r="D255" s="9"/>
      <c r="E255" s="13"/>
      <c r="F255" s="9"/>
      <c r="G255" s="50"/>
      <c r="H255" s="32"/>
      <c r="I255" s="32"/>
      <c r="J255" s="32"/>
      <c r="K255" s="50"/>
      <c r="L255" s="32"/>
      <c r="M255" s="32"/>
      <c r="N255" s="50"/>
      <c r="O255" s="32"/>
    </row>
    <row r="256" spans="1:15" ht="45" x14ac:dyDescent="0.2">
      <c r="A256" s="152" t="s">
        <v>365</v>
      </c>
      <c r="B256" s="5" t="s">
        <v>366</v>
      </c>
      <c r="C256" s="5" t="s">
        <v>367</v>
      </c>
      <c r="D256" s="11"/>
      <c r="E256" s="11"/>
      <c r="F256" s="11"/>
      <c r="G256" s="11"/>
      <c r="H256" s="11"/>
      <c r="I256" s="11"/>
      <c r="J256" s="11"/>
      <c r="K256" s="10"/>
      <c r="L256" s="10"/>
      <c r="M256" s="9"/>
      <c r="N256" s="9"/>
      <c r="O256" s="9"/>
    </row>
    <row r="257" spans="1:25" ht="15" customHeight="1" x14ac:dyDescent="0.2">
      <c r="A257" s="953" t="s">
        <v>627</v>
      </c>
      <c r="B257" s="954"/>
      <c r="C257" s="955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</row>
    <row r="258" spans="1:25" ht="17.25" customHeight="1" x14ac:dyDescent="0.2">
      <c r="A258" s="152" t="s">
        <v>43</v>
      </c>
      <c r="B258" s="956" t="s">
        <v>42</v>
      </c>
      <c r="C258" s="957"/>
      <c r="D258" s="65"/>
      <c r="E258" s="66"/>
      <c r="F258" s="65"/>
      <c r="G258" s="65"/>
      <c r="H258" s="65"/>
      <c r="I258" s="65"/>
      <c r="J258" s="65"/>
      <c r="K258" s="10"/>
      <c r="L258" s="10"/>
      <c r="M258" s="9"/>
      <c r="N258" s="67"/>
      <c r="O258" s="67"/>
    </row>
    <row r="259" spans="1:25" ht="15" x14ac:dyDescent="0.2">
      <c r="A259" s="152" t="s">
        <v>552</v>
      </c>
      <c r="B259" s="5" t="s">
        <v>551</v>
      </c>
      <c r="C259" s="5" t="s">
        <v>348</v>
      </c>
      <c r="D259" s="65"/>
      <c r="E259" s="66"/>
      <c r="F259" s="65"/>
      <c r="G259" s="65"/>
      <c r="H259" s="65"/>
      <c r="I259" s="65"/>
      <c r="J259" s="65"/>
      <c r="K259" s="10"/>
      <c r="L259" s="10"/>
      <c r="M259" s="9"/>
      <c r="N259" s="67"/>
      <c r="O259" s="67"/>
    </row>
    <row r="260" spans="1:25" ht="15" customHeight="1" x14ac:dyDescent="0.2">
      <c r="A260" s="112" t="s">
        <v>61</v>
      </c>
      <c r="B260" s="925" t="s">
        <v>62</v>
      </c>
      <c r="C260" s="926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</row>
    <row r="261" spans="1:25" ht="60" x14ac:dyDescent="0.2">
      <c r="A261" s="126" t="s">
        <v>596</v>
      </c>
      <c r="B261" s="123" t="s">
        <v>597</v>
      </c>
      <c r="C261" s="123" t="s">
        <v>368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25" s="101" customFormat="1" ht="33" customHeight="1" x14ac:dyDescent="0.2">
      <c r="A262" s="958" t="s">
        <v>567</v>
      </c>
      <c r="B262" s="959"/>
      <c r="C262" s="960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s="3" customFormat="1" ht="21.75" customHeight="1" x14ac:dyDescent="0.2">
      <c r="A263" s="961" t="s">
        <v>35</v>
      </c>
      <c r="B263" s="962"/>
      <c r="C263" s="963"/>
      <c r="D263" s="68"/>
      <c r="E263" s="69"/>
      <c r="F263" s="68"/>
      <c r="G263" s="68"/>
      <c r="H263" s="68"/>
      <c r="I263" s="68"/>
      <c r="J263" s="68"/>
      <c r="K263" s="68"/>
      <c r="L263" s="68"/>
      <c r="M263" s="70"/>
      <c r="N263" s="68"/>
      <c r="O263" s="68"/>
    </row>
    <row r="264" spans="1:25" s="3" customFormat="1" ht="14.25" customHeight="1" x14ac:dyDescent="0.2">
      <c r="A264" s="146" t="s">
        <v>36</v>
      </c>
      <c r="B264" s="964" t="s">
        <v>37</v>
      </c>
      <c r="C264" s="965"/>
      <c r="D264" s="70"/>
      <c r="E264" s="71"/>
      <c r="F264" s="70"/>
      <c r="G264" s="70"/>
      <c r="H264" s="70"/>
      <c r="I264" s="70"/>
      <c r="J264" s="70"/>
      <c r="K264" s="70"/>
      <c r="L264" s="70"/>
      <c r="M264" s="70"/>
      <c r="N264" s="68"/>
      <c r="O264" s="68"/>
    </row>
    <row r="265" spans="1:25" s="3" customFormat="1" ht="14.25" customHeight="1" x14ac:dyDescent="0.2">
      <c r="A265" s="146" t="s">
        <v>410</v>
      </c>
      <c r="B265" s="146" t="s">
        <v>411</v>
      </c>
      <c r="C265" s="146" t="s">
        <v>412</v>
      </c>
      <c r="D265" s="29"/>
      <c r="E265" s="46"/>
      <c r="F265" s="46"/>
      <c r="G265" s="46"/>
      <c r="H265" s="46"/>
      <c r="I265" s="29"/>
      <c r="J265" s="29"/>
      <c r="K265" s="29"/>
      <c r="L265" s="29"/>
      <c r="M265" s="29"/>
      <c r="N265" s="29"/>
      <c r="O265" s="28"/>
    </row>
    <row r="266" spans="1:25" s="3" customFormat="1" ht="18" customHeight="1" x14ac:dyDescent="0.2">
      <c r="A266" s="146" t="s">
        <v>413</v>
      </c>
      <c r="B266" s="146" t="s">
        <v>414</v>
      </c>
      <c r="C266" s="146" t="s">
        <v>415</v>
      </c>
      <c r="D266" s="28"/>
      <c r="E266" s="46"/>
      <c r="F266" s="46"/>
      <c r="G266" s="29"/>
      <c r="H266" s="29"/>
      <c r="I266" s="29"/>
      <c r="J266" s="29"/>
      <c r="K266" s="29"/>
      <c r="L266" s="17"/>
      <c r="M266" s="17"/>
      <c r="N266" s="17"/>
      <c r="O266" s="17"/>
    </row>
    <row r="267" spans="1:25" s="3" customFormat="1" ht="33.75" customHeight="1" x14ac:dyDescent="0.2">
      <c r="A267" s="146" t="s">
        <v>416</v>
      </c>
      <c r="B267" s="146" t="s">
        <v>417</v>
      </c>
      <c r="C267" s="146" t="s">
        <v>418</v>
      </c>
      <c r="D267" s="29"/>
      <c r="E267" s="46"/>
      <c r="F267" s="46"/>
      <c r="G267" s="29"/>
      <c r="H267" s="29"/>
      <c r="I267" s="28"/>
      <c r="J267" s="46"/>
      <c r="K267" s="46"/>
      <c r="L267" s="29"/>
      <c r="M267" s="17"/>
      <c r="N267" s="17"/>
      <c r="O267" s="17"/>
    </row>
    <row r="268" spans="1:25" s="3" customFormat="1" ht="30" customHeight="1" x14ac:dyDescent="0.2">
      <c r="A268" s="146" t="s">
        <v>419</v>
      </c>
      <c r="B268" s="146" t="s">
        <v>420</v>
      </c>
      <c r="C268" s="146" t="s">
        <v>421</v>
      </c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</row>
    <row r="269" spans="1:25" s="3" customFormat="1" ht="16.5" customHeight="1" x14ac:dyDescent="0.2">
      <c r="A269" s="144" t="s">
        <v>422</v>
      </c>
      <c r="B269" s="948" t="s">
        <v>423</v>
      </c>
      <c r="C269" s="949"/>
      <c r="D269" s="70"/>
      <c r="E269" s="71"/>
      <c r="F269" s="70"/>
      <c r="G269" s="70"/>
      <c r="H269" s="70"/>
      <c r="I269" s="70"/>
      <c r="J269" s="70"/>
      <c r="K269" s="70"/>
      <c r="L269" s="70"/>
      <c r="M269" s="70"/>
      <c r="N269" s="70"/>
      <c r="O269" s="70"/>
    </row>
    <row r="270" spans="1:25" s="3" customFormat="1" ht="30" customHeight="1" x14ac:dyDescent="0.2">
      <c r="A270" s="144" t="s">
        <v>424</v>
      </c>
      <c r="B270" s="144" t="s">
        <v>425</v>
      </c>
      <c r="C270" s="144" t="s">
        <v>426</v>
      </c>
      <c r="D270" s="17"/>
      <c r="E270" s="35"/>
      <c r="F270" s="17"/>
      <c r="G270" s="17"/>
      <c r="H270" s="17"/>
      <c r="I270" s="17"/>
      <c r="J270" s="17"/>
      <c r="K270" s="17"/>
      <c r="L270" s="17"/>
      <c r="M270" s="17"/>
      <c r="N270" s="28"/>
      <c r="O270" s="28"/>
    </row>
    <row r="271" spans="1:25" s="3" customFormat="1" ht="48.75" customHeight="1" x14ac:dyDescent="0.2">
      <c r="A271" s="144" t="s">
        <v>427</v>
      </c>
      <c r="B271" s="144" t="s">
        <v>428</v>
      </c>
      <c r="C271" s="144" t="s">
        <v>429</v>
      </c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28"/>
      <c r="O271" s="28"/>
    </row>
    <row r="272" spans="1:25" s="101" customFormat="1" ht="18.75" customHeight="1" x14ac:dyDescent="0.2">
      <c r="A272" s="927" t="s">
        <v>573</v>
      </c>
      <c r="B272" s="928"/>
      <c r="C272" s="929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15" ht="30.75" customHeight="1" x14ac:dyDescent="0.2">
      <c r="A273" s="940" t="s">
        <v>28</v>
      </c>
      <c r="B273" s="941"/>
      <c r="C273" s="942"/>
      <c r="D273" s="17"/>
      <c r="E273" s="35"/>
      <c r="F273" s="17"/>
      <c r="G273" s="17"/>
      <c r="H273" s="17"/>
      <c r="I273" s="17"/>
      <c r="J273" s="17"/>
      <c r="K273" s="17"/>
      <c r="L273" s="17"/>
      <c r="M273" s="17"/>
      <c r="N273" s="28"/>
      <c r="O273" s="28"/>
    </row>
    <row r="274" spans="1:15" ht="15" customHeight="1" x14ac:dyDescent="0.2">
      <c r="A274" s="141" t="s">
        <v>12</v>
      </c>
      <c r="B274" s="925" t="s">
        <v>13</v>
      </c>
      <c r="C274" s="926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</row>
    <row r="275" spans="1:15" ht="29.25" customHeight="1" x14ac:dyDescent="0.2">
      <c r="A275" s="5" t="s">
        <v>650</v>
      </c>
      <c r="B275" s="5" t="s">
        <v>651</v>
      </c>
      <c r="C275" s="5" t="s">
        <v>652</v>
      </c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1:15" ht="60" customHeight="1" x14ac:dyDescent="0.2">
      <c r="A276" s="144" t="s">
        <v>521</v>
      </c>
      <c r="B276" s="144" t="s">
        <v>55</v>
      </c>
      <c r="C276" s="144" t="s">
        <v>522</v>
      </c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</row>
    <row r="277" spans="1:15" ht="60" customHeight="1" x14ac:dyDescent="0.2">
      <c r="A277" s="144" t="s">
        <v>653</v>
      </c>
      <c r="B277" s="144" t="s">
        <v>654</v>
      </c>
      <c r="C277" s="144" t="s">
        <v>655</v>
      </c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</row>
    <row r="278" spans="1:15" s="3" customFormat="1" ht="45" x14ac:dyDescent="0.2">
      <c r="A278" s="144" t="s">
        <v>523</v>
      </c>
      <c r="B278" s="144" t="s">
        <v>524</v>
      </c>
      <c r="C278" s="144" t="s">
        <v>525</v>
      </c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</row>
    <row r="279" spans="1:15" s="3" customFormat="1" ht="15" x14ac:dyDescent="0.2">
      <c r="A279" s="144" t="s">
        <v>656</v>
      </c>
      <c r="B279" s="144" t="s">
        <v>657</v>
      </c>
      <c r="C279" s="144" t="s">
        <v>658</v>
      </c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</row>
    <row r="280" spans="1:15" s="3" customFormat="1" ht="45" x14ac:dyDescent="0.2">
      <c r="A280" s="144" t="s">
        <v>659</v>
      </c>
      <c r="B280" s="144" t="s">
        <v>660</v>
      </c>
      <c r="C280" s="144" t="s">
        <v>655</v>
      </c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</row>
    <row r="281" spans="1:15" ht="15" customHeight="1" x14ac:dyDescent="0.2">
      <c r="A281" s="141" t="s">
        <v>14</v>
      </c>
      <c r="B281" s="925" t="s">
        <v>15</v>
      </c>
      <c r="C281" s="926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</row>
    <row r="282" spans="1:15" s="3" customFormat="1" ht="45" x14ac:dyDescent="0.2">
      <c r="A282" s="144" t="s">
        <v>661</v>
      </c>
      <c r="B282" s="144" t="s">
        <v>663</v>
      </c>
      <c r="C282" s="144" t="s">
        <v>665</v>
      </c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</row>
    <row r="283" spans="1:15" s="3" customFormat="1" ht="30" x14ac:dyDescent="0.2">
      <c r="A283" s="144" t="s">
        <v>662</v>
      </c>
      <c r="B283" s="144" t="s">
        <v>664</v>
      </c>
      <c r="C283" s="144" t="s">
        <v>666</v>
      </c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</row>
    <row r="284" spans="1:15" s="3" customFormat="1" ht="15" customHeight="1" x14ac:dyDescent="0.2">
      <c r="A284" s="950" t="s">
        <v>568</v>
      </c>
      <c r="B284" s="951"/>
      <c r="C284" s="952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</row>
    <row r="285" spans="1:15" s="3" customFormat="1" ht="15" x14ac:dyDescent="0.2">
      <c r="A285" s="943" t="s">
        <v>51</v>
      </c>
      <c r="B285" s="943"/>
      <c r="C285" s="144"/>
      <c r="D285" s="17"/>
      <c r="E285" s="35"/>
      <c r="F285" s="17"/>
      <c r="G285" s="17"/>
      <c r="H285" s="17"/>
      <c r="I285" s="17"/>
      <c r="J285" s="17"/>
      <c r="K285" s="17"/>
      <c r="L285" s="17"/>
      <c r="M285" s="17"/>
      <c r="N285" s="28"/>
      <c r="O285" s="28"/>
    </row>
    <row r="286" spans="1:15" s="3" customFormat="1" ht="15" customHeight="1" x14ac:dyDescent="0.2">
      <c r="A286" s="120" t="s">
        <v>1</v>
      </c>
      <c r="B286" s="944" t="s">
        <v>16</v>
      </c>
      <c r="C286" s="945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</row>
    <row r="287" spans="1:15" s="3" customFormat="1" ht="44.25" customHeight="1" x14ac:dyDescent="0.2">
      <c r="A287" s="144" t="s">
        <v>369</v>
      </c>
      <c r="B287" s="144" t="s">
        <v>370</v>
      </c>
      <c r="C287" s="144" t="s">
        <v>371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1:15" s="3" customFormat="1" ht="46.5" customHeight="1" x14ac:dyDescent="0.2">
      <c r="A288" s="144" t="s">
        <v>604</v>
      </c>
      <c r="B288" s="144" t="s">
        <v>605</v>
      </c>
      <c r="C288" s="144" t="s">
        <v>606</v>
      </c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</row>
    <row r="289" spans="1:15" s="3" customFormat="1" ht="19.5" customHeight="1" x14ac:dyDescent="0.2">
      <c r="A289" s="144" t="s">
        <v>599</v>
      </c>
      <c r="B289" s="144" t="s">
        <v>598</v>
      </c>
      <c r="C289" s="144" t="s">
        <v>600</v>
      </c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</row>
    <row r="290" spans="1:15" s="3" customFormat="1" ht="15" customHeight="1" x14ac:dyDescent="0.2">
      <c r="A290" s="141" t="s">
        <v>63</v>
      </c>
      <c r="B290" s="925" t="s">
        <v>64</v>
      </c>
      <c r="C290" s="926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3" customFormat="1" ht="30" x14ac:dyDescent="0.2">
      <c r="A291" s="123" t="s">
        <v>526</v>
      </c>
      <c r="B291" s="123" t="s">
        <v>65</v>
      </c>
      <c r="C291" s="123" t="s">
        <v>527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</row>
    <row r="292" spans="1:15" s="3" customFormat="1" ht="15" x14ac:dyDescent="0.2">
      <c r="A292" s="141" t="s">
        <v>29</v>
      </c>
      <c r="B292" s="141" t="s">
        <v>17</v>
      </c>
      <c r="C292" s="141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</row>
    <row r="293" spans="1:15" s="3" customFormat="1" ht="45" x14ac:dyDescent="0.2">
      <c r="A293" s="144" t="s">
        <v>607</v>
      </c>
      <c r="B293" s="144" t="s">
        <v>608</v>
      </c>
      <c r="C293" s="144" t="s">
        <v>609</v>
      </c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1:15" s="3" customFormat="1" ht="15" x14ac:dyDescent="0.2">
      <c r="A294" s="144" t="s">
        <v>517</v>
      </c>
      <c r="B294" s="144" t="s">
        <v>18</v>
      </c>
      <c r="C294" s="144" t="s">
        <v>518</v>
      </c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1:15" s="3" customFormat="1" ht="30" x14ac:dyDescent="0.2">
      <c r="A295" s="144" t="s">
        <v>519</v>
      </c>
      <c r="B295" s="144" t="s">
        <v>19</v>
      </c>
      <c r="C295" s="144" t="s">
        <v>520</v>
      </c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1:15" s="3" customFormat="1" ht="34.5" customHeight="1" x14ac:dyDescent="0.2">
      <c r="A296" s="144" t="s">
        <v>611</v>
      </c>
      <c r="B296" s="144" t="s">
        <v>610</v>
      </c>
      <c r="C296" s="144" t="s">
        <v>612</v>
      </c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1:15" s="16" customFormat="1" ht="15" x14ac:dyDescent="0.2">
      <c r="A297" s="946" t="s">
        <v>569</v>
      </c>
      <c r="B297" s="946"/>
      <c r="C297" s="94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</row>
    <row r="298" spans="1:15" s="3" customFormat="1" ht="15" customHeight="1" x14ac:dyDescent="0.2">
      <c r="A298" s="940" t="s">
        <v>5</v>
      </c>
      <c r="B298" s="941"/>
      <c r="C298" s="942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</row>
    <row r="299" spans="1:15" s="3" customFormat="1" ht="15" customHeight="1" x14ac:dyDescent="0.2">
      <c r="A299" s="141" t="s">
        <v>6</v>
      </c>
      <c r="B299" s="925" t="s">
        <v>5</v>
      </c>
      <c r="C299" s="926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</row>
    <row r="300" spans="1:15" s="3" customFormat="1" ht="30" x14ac:dyDescent="0.2">
      <c r="A300" s="144" t="s">
        <v>430</v>
      </c>
      <c r="B300" s="144" t="s">
        <v>431</v>
      </c>
      <c r="C300" s="144" t="s">
        <v>432</v>
      </c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</row>
    <row r="301" spans="1:15" s="3" customFormat="1" ht="30" x14ac:dyDescent="0.2">
      <c r="A301" s="144" t="s">
        <v>433</v>
      </c>
      <c r="B301" s="144" t="s">
        <v>434</v>
      </c>
      <c r="C301" s="146" t="s">
        <v>435</v>
      </c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</row>
    <row r="302" spans="1:15" s="3" customFormat="1" ht="45" x14ac:dyDescent="0.2">
      <c r="A302" s="146" t="s">
        <v>436</v>
      </c>
      <c r="B302" s="146" t="s">
        <v>437</v>
      </c>
      <c r="C302" s="146" t="s">
        <v>438</v>
      </c>
      <c r="D302" s="29"/>
      <c r="E302" s="29"/>
      <c r="F302" s="29"/>
      <c r="G302" s="29"/>
      <c r="H302" s="17"/>
      <c r="I302" s="17"/>
      <c r="J302" s="17"/>
      <c r="K302" s="17"/>
      <c r="L302" s="17"/>
      <c r="M302" s="17"/>
      <c r="N302" s="17"/>
      <c r="O302" s="17"/>
    </row>
    <row r="303" spans="1:15" s="3" customFormat="1" ht="195.75" customHeight="1" x14ac:dyDescent="0.2">
      <c r="A303" s="146" t="s">
        <v>439</v>
      </c>
      <c r="B303" s="146" t="s">
        <v>440</v>
      </c>
      <c r="C303" s="146" t="s">
        <v>441</v>
      </c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s="3" customFormat="1" ht="96" customHeight="1" x14ac:dyDescent="0.2">
      <c r="A304" s="144" t="s">
        <v>442</v>
      </c>
      <c r="B304" s="144" t="s">
        <v>443</v>
      </c>
      <c r="C304" s="144" t="s">
        <v>444</v>
      </c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</row>
    <row r="305" spans="1:15" s="3" customFormat="1" ht="66" customHeight="1" x14ac:dyDescent="0.2">
      <c r="A305" s="144" t="s">
        <v>445</v>
      </c>
      <c r="B305" s="144" t="s">
        <v>446</v>
      </c>
      <c r="C305" s="144" t="s">
        <v>447</v>
      </c>
      <c r="D305" s="29"/>
      <c r="E305" s="35"/>
      <c r="F305" s="17"/>
      <c r="G305" s="17"/>
      <c r="H305" s="17"/>
      <c r="I305" s="17"/>
      <c r="J305" s="17"/>
      <c r="K305" s="17"/>
      <c r="L305" s="17"/>
      <c r="M305" s="17"/>
      <c r="N305" s="17"/>
      <c r="O305" s="17"/>
    </row>
    <row r="306" spans="1:15" s="3" customFormat="1" ht="24" customHeight="1" x14ac:dyDescent="0.2">
      <c r="A306" s="141" t="s">
        <v>47</v>
      </c>
      <c r="B306" s="925" t="s">
        <v>48</v>
      </c>
      <c r="C306" s="926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</row>
    <row r="307" spans="1:15" s="3" customFormat="1" ht="59.25" customHeight="1" x14ac:dyDescent="0.2">
      <c r="A307" s="144" t="s">
        <v>564</v>
      </c>
      <c r="B307" s="149" t="s">
        <v>565</v>
      </c>
      <c r="C307" s="150" t="s">
        <v>566</v>
      </c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</row>
    <row r="308" spans="1:15" s="3" customFormat="1" ht="15" customHeight="1" x14ac:dyDescent="0.2">
      <c r="A308" s="141" t="s">
        <v>56</v>
      </c>
      <c r="B308" s="925" t="s">
        <v>57</v>
      </c>
      <c r="C308" s="926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</row>
    <row r="309" spans="1:15" s="3" customFormat="1" ht="30" x14ac:dyDescent="0.2">
      <c r="A309" s="144" t="s">
        <v>448</v>
      </c>
      <c r="B309" s="144" t="s">
        <v>58</v>
      </c>
      <c r="C309" s="144" t="s">
        <v>449</v>
      </c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1:15" s="3" customFormat="1" ht="75" x14ac:dyDescent="0.2">
      <c r="A310" s="144" t="s">
        <v>450</v>
      </c>
      <c r="B310" s="144" t="s">
        <v>451</v>
      </c>
      <c r="C310" s="144" t="s">
        <v>452</v>
      </c>
      <c r="D310" s="17"/>
      <c r="E310" s="35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1:15" s="16" customFormat="1" ht="15" customHeight="1" x14ac:dyDescent="0.2">
      <c r="A311" s="927" t="s">
        <v>570</v>
      </c>
      <c r="B311" s="928"/>
      <c r="C311" s="929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</row>
    <row r="312" spans="1:15" s="3" customFormat="1" ht="15" customHeight="1" x14ac:dyDescent="0.2">
      <c r="A312" s="940" t="s">
        <v>30</v>
      </c>
      <c r="B312" s="941"/>
      <c r="C312" s="942"/>
      <c r="D312" s="17"/>
      <c r="E312" s="35"/>
      <c r="F312" s="17"/>
      <c r="G312" s="17"/>
      <c r="H312" s="17"/>
      <c r="I312" s="17"/>
      <c r="J312" s="17"/>
      <c r="K312" s="17"/>
      <c r="L312" s="17"/>
      <c r="M312" s="17"/>
      <c r="N312" s="17"/>
      <c r="O312" s="17"/>
    </row>
    <row r="313" spans="1:15" s="3" customFormat="1" ht="16.5" customHeight="1" x14ac:dyDescent="0.2">
      <c r="A313" s="141" t="s">
        <v>52</v>
      </c>
      <c r="B313" s="925" t="s">
        <v>53</v>
      </c>
      <c r="C313" s="926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</row>
    <row r="314" spans="1:15" s="3" customFormat="1" ht="104.25" customHeight="1" x14ac:dyDescent="0.2">
      <c r="A314" s="144" t="s">
        <v>453</v>
      </c>
      <c r="B314" s="144" t="s">
        <v>454</v>
      </c>
      <c r="C314" s="144" t="s">
        <v>455</v>
      </c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</row>
    <row r="315" spans="1:15" s="3" customFormat="1" ht="26.25" customHeight="1" x14ac:dyDescent="0.2">
      <c r="A315" s="141" t="s">
        <v>31</v>
      </c>
      <c r="B315" s="925" t="s">
        <v>32</v>
      </c>
      <c r="C315" s="926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</row>
    <row r="316" spans="1:15" s="3" customFormat="1" ht="60" x14ac:dyDescent="0.2">
      <c r="A316" s="144" t="s">
        <v>456</v>
      </c>
      <c r="B316" s="144" t="s">
        <v>457</v>
      </c>
      <c r="C316" s="144" t="s">
        <v>458</v>
      </c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</row>
    <row r="317" spans="1:15" s="3" customFormat="1" ht="62.25" customHeight="1" x14ac:dyDescent="0.2">
      <c r="A317" s="144" t="s">
        <v>459</v>
      </c>
      <c r="B317" s="144" t="s">
        <v>460</v>
      </c>
      <c r="C317" s="144" t="s">
        <v>461</v>
      </c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</row>
    <row r="318" spans="1:15" s="3" customFormat="1" ht="15" x14ac:dyDescent="0.2">
      <c r="A318" s="936" t="s">
        <v>462</v>
      </c>
      <c r="B318" s="936" t="s">
        <v>463</v>
      </c>
      <c r="C318" s="144" t="s">
        <v>555</v>
      </c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9"/>
    </row>
    <row r="319" spans="1:15" s="3" customFormat="1" ht="48.75" customHeight="1" x14ac:dyDescent="0.2">
      <c r="A319" s="937"/>
      <c r="B319" s="937"/>
      <c r="C319" s="144" t="s">
        <v>556</v>
      </c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</row>
    <row r="320" spans="1:15" s="3" customFormat="1" ht="15" customHeight="1" x14ac:dyDescent="0.2">
      <c r="A320" s="141" t="s">
        <v>66</v>
      </c>
      <c r="B320" s="925" t="s">
        <v>44</v>
      </c>
      <c r="C320" s="926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</row>
    <row r="321" spans="1:15" s="3" customFormat="1" ht="15" x14ac:dyDescent="0.2">
      <c r="A321" s="936" t="s">
        <v>464</v>
      </c>
      <c r="B321" s="936" t="s">
        <v>465</v>
      </c>
      <c r="C321" s="144" t="s">
        <v>557</v>
      </c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</row>
    <row r="322" spans="1:15" s="3" customFormat="1" ht="40.5" customHeight="1" x14ac:dyDescent="0.2">
      <c r="A322" s="937"/>
      <c r="B322" s="937"/>
      <c r="C322" s="144" t="s">
        <v>558</v>
      </c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1:15" s="3" customFormat="1" ht="59.25" customHeight="1" x14ac:dyDescent="0.2">
      <c r="A323" s="144" t="s">
        <v>466</v>
      </c>
      <c r="B323" s="146" t="s">
        <v>467</v>
      </c>
      <c r="C323" s="144" t="s">
        <v>468</v>
      </c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</row>
    <row r="324" spans="1:15" s="3" customFormat="1" ht="30" x14ac:dyDescent="0.2">
      <c r="A324" s="144" t="s">
        <v>469</v>
      </c>
      <c r="B324" s="146" t="s">
        <v>470</v>
      </c>
      <c r="C324" s="144" t="s">
        <v>471</v>
      </c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</row>
    <row r="325" spans="1:15" s="3" customFormat="1" ht="15" x14ac:dyDescent="0.2">
      <c r="A325" s="936" t="s">
        <v>472</v>
      </c>
      <c r="B325" s="938" t="s">
        <v>39</v>
      </c>
      <c r="C325" s="144" t="s">
        <v>559</v>
      </c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</row>
    <row r="326" spans="1:15" s="3" customFormat="1" ht="15" x14ac:dyDescent="0.2">
      <c r="A326" s="937"/>
      <c r="B326" s="939"/>
      <c r="C326" s="144" t="s">
        <v>473</v>
      </c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</row>
    <row r="327" spans="1:15" s="3" customFormat="1" ht="30" x14ac:dyDescent="0.2">
      <c r="A327" s="144" t="s">
        <v>474</v>
      </c>
      <c r="B327" s="146" t="s">
        <v>475</v>
      </c>
      <c r="C327" s="144" t="s">
        <v>476</v>
      </c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</row>
    <row r="328" spans="1:15" s="3" customFormat="1" ht="14.25" customHeight="1" x14ac:dyDescent="0.2">
      <c r="A328" s="141" t="s">
        <v>8</v>
      </c>
      <c r="B328" s="925" t="s">
        <v>9</v>
      </c>
      <c r="C328" s="926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</row>
    <row r="329" spans="1:15" s="3" customFormat="1" ht="14.25" customHeight="1" x14ac:dyDescent="0.2">
      <c r="A329" s="5"/>
      <c r="B329" s="154"/>
      <c r="C329" s="155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67"/>
      <c r="O329" s="67"/>
    </row>
    <row r="330" spans="1:15" s="3" customFormat="1" ht="45" x14ac:dyDescent="0.2">
      <c r="A330" s="144" t="s">
        <v>477</v>
      </c>
      <c r="B330" s="144" t="s">
        <v>478</v>
      </c>
      <c r="C330" s="144" t="s">
        <v>479</v>
      </c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</row>
    <row r="331" spans="1:15" s="3" customFormat="1" ht="45" x14ac:dyDescent="0.2">
      <c r="A331" s="144" t="s">
        <v>480</v>
      </c>
      <c r="B331" s="144" t="s">
        <v>481</v>
      </c>
      <c r="C331" s="144" t="s">
        <v>482</v>
      </c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</row>
    <row r="332" spans="1:15" s="3" customFormat="1" ht="75" x14ac:dyDescent="0.2">
      <c r="A332" s="144" t="s">
        <v>483</v>
      </c>
      <c r="B332" s="144" t="s">
        <v>484</v>
      </c>
      <c r="C332" s="144" t="s">
        <v>485</v>
      </c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</row>
    <row r="333" spans="1:15" s="3" customFormat="1" ht="30" x14ac:dyDescent="0.2">
      <c r="A333" s="144" t="s">
        <v>486</v>
      </c>
      <c r="B333" s="144" t="s">
        <v>38</v>
      </c>
      <c r="C333" s="144" t="s">
        <v>487</v>
      </c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</row>
    <row r="334" spans="1:15" s="3" customFormat="1" ht="60" x14ac:dyDescent="0.2">
      <c r="A334" s="144" t="s">
        <v>488</v>
      </c>
      <c r="B334" s="144" t="s">
        <v>489</v>
      </c>
      <c r="C334" s="144" t="s">
        <v>490</v>
      </c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</row>
    <row r="335" spans="1:15" s="3" customFormat="1" ht="30" x14ac:dyDescent="0.2">
      <c r="A335" s="144" t="s">
        <v>491</v>
      </c>
      <c r="B335" s="144" t="s">
        <v>560</v>
      </c>
      <c r="C335" s="144" t="s">
        <v>492</v>
      </c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</row>
    <row r="336" spans="1:15" s="3" customFormat="1" ht="75" x14ac:dyDescent="0.2">
      <c r="A336" s="144" t="s">
        <v>491</v>
      </c>
      <c r="B336" s="144" t="s">
        <v>493</v>
      </c>
      <c r="C336" s="144" t="s">
        <v>492</v>
      </c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</row>
    <row r="337" spans="1:15" s="3" customFormat="1" ht="60" x14ac:dyDescent="0.2">
      <c r="A337" s="144" t="s">
        <v>494</v>
      </c>
      <c r="B337" s="144" t="s">
        <v>495</v>
      </c>
      <c r="C337" s="144" t="s">
        <v>496</v>
      </c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</row>
    <row r="338" spans="1:15" s="3" customFormat="1" ht="45" x14ac:dyDescent="0.2">
      <c r="A338" s="5" t="s">
        <v>497</v>
      </c>
      <c r="B338" s="5" t="s">
        <v>498</v>
      </c>
      <c r="C338" s="5" t="s">
        <v>499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1:15" s="3" customFormat="1" ht="60" x14ac:dyDescent="0.2">
      <c r="A339" s="5" t="s">
        <v>500</v>
      </c>
      <c r="B339" s="5" t="s">
        <v>501</v>
      </c>
      <c r="C339" s="5" t="s">
        <v>502</v>
      </c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1:15" ht="28.5" customHeight="1" x14ac:dyDescent="0.2">
      <c r="A340" s="141" t="s">
        <v>10</v>
      </c>
      <c r="B340" s="925" t="s">
        <v>11</v>
      </c>
      <c r="C340" s="926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</row>
    <row r="341" spans="1:15" ht="37.5" customHeight="1" x14ac:dyDescent="0.2">
      <c r="A341" s="144" t="s">
        <v>503</v>
      </c>
      <c r="B341" s="144" t="s">
        <v>504</v>
      </c>
      <c r="C341" s="144" t="s">
        <v>505</v>
      </c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</row>
    <row r="342" spans="1:15" ht="72.75" customHeight="1" x14ac:dyDescent="0.2">
      <c r="A342" s="144" t="s">
        <v>506</v>
      </c>
      <c r="B342" s="144" t="s">
        <v>507</v>
      </c>
      <c r="C342" s="144" t="s">
        <v>508</v>
      </c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</row>
    <row r="343" spans="1:15" ht="60" x14ac:dyDescent="0.2">
      <c r="A343" s="144" t="s">
        <v>528</v>
      </c>
      <c r="B343" s="144" t="s">
        <v>529</v>
      </c>
      <c r="C343" s="144" t="s">
        <v>530</v>
      </c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15" x14ac:dyDescent="0.2">
      <c r="A344" s="144" t="s">
        <v>531</v>
      </c>
      <c r="B344" s="144" t="s">
        <v>54</v>
      </c>
      <c r="C344" s="144" t="s">
        <v>532</v>
      </c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1:15" ht="30" x14ac:dyDescent="0.2">
      <c r="A345" s="144" t="s">
        <v>514</v>
      </c>
      <c r="B345" s="144" t="s">
        <v>515</v>
      </c>
      <c r="C345" s="144" t="s">
        <v>516</v>
      </c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</row>
    <row r="346" spans="1:15" ht="61.5" customHeight="1" x14ac:dyDescent="0.2">
      <c r="A346" s="144" t="s">
        <v>514</v>
      </c>
      <c r="B346" s="144" t="s">
        <v>561</v>
      </c>
      <c r="C346" s="144" t="s">
        <v>562</v>
      </c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</row>
    <row r="347" spans="1:15" ht="32.25" customHeight="1" x14ac:dyDescent="0.2">
      <c r="A347" s="144" t="s">
        <v>509</v>
      </c>
      <c r="B347" s="144" t="s">
        <v>510</v>
      </c>
      <c r="C347" s="144" t="s">
        <v>511</v>
      </c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1:15" ht="30" x14ac:dyDescent="0.2">
      <c r="A348" s="144" t="s">
        <v>512</v>
      </c>
      <c r="B348" s="144" t="s">
        <v>67</v>
      </c>
      <c r="C348" s="144" t="s">
        <v>513</v>
      </c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1:15" ht="30" x14ac:dyDescent="0.2">
      <c r="A349" s="144" t="s">
        <v>533</v>
      </c>
      <c r="B349" s="144" t="s">
        <v>534</v>
      </c>
      <c r="C349" s="144" t="s">
        <v>535</v>
      </c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</row>
    <row r="350" spans="1:15" ht="15" customHeight="1" x14ac:dyDescent="0.2">
      <c r="A350" s="141" t="s">
        <v>68</v>
      </c>
      <c r="B350" s="925" t="s">
        <v>69</v>
      </c>
      <c r="C350" s="926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</row>
    <row r="351" spans="1:15" ht="45" x14ac:dyDescent="0.2">
      <c r="A351" s="144" t="s">
        <v>536</v>
      </c>
      <c r="B351" s="144" t="s">
        <v>537</v>
      </c>
      <c r="C351" s="144" t="s">
        <v>538</v>
      </c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</row>
    <row r="352" spans="1:15" ht="62.25" customHeight="1" x14ac:dyDescent="0.2">
      <c r="A352" s="144" t="s">
        <v>539</v>
      </c>
      <c r="B352" s="144" t="s">
        <v>540</v>
      </c>
      <c r="C352" s="144" t="s">
        <v>541</v>
      </c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6" s="16" customFormat="1" ht="21.75" customHeight="1" x14ac:dyDescent="0.2">
      <c r="A353" s="927" t="s">
        <v>571</v>
      </c>
      <c r="B353" s="928"/>
      <c r="C353" s="92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</row>
    <row r="354" spans="1:16" s="19" customFormat="1" ht="21.75" customHeight="1" x14ac:dyDescent="0.2">
      <c r="A354" s="930" t="s">
        <v>628</v>
      </c>
      <c r="B354" s="931"/>
      <c r="C354" s="932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</row>
    <row r="355" spans="1:16" s="80" customFormat="1" ht="24" customHeight="1" x14ac:dyDescent="0.3">
      <c r="A355" s="933" t="s">
        <v>372</v>
      </c>
      <c r="B355" s="934"/>
      <c r="C355" s="935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136"/>
    </row>
    <row r="356" spans="1:16" x14ac:dyDescent="0.2">
      <c r="D356" s="7"/>
      <c r="E356" s="14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6" x14ac:dyDescent="0.2">
      <c r="D357" s="103"/>
      <c r="E357" s="104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</row>
    <row r="358" spans="1:16" x14ac:dyDescent="0.2">
      <c r="D358" s="89"/>
      <c r="E358" s="90"/>
      <c r="F358" s="89"/>
      <c r="G358" s="89"/>
      <c r="H358" s="89"/>
      <c r="I358" s="89"/>
      <c r="J358" s="89"/>
      <c r="K358" s="89"/>
      <c r="L358" s="89"/>
      <c r="M358" s="89"/>
      <c r="N358" s="89"/>
      <c r="O358" s="89"/>
    </row>
    <row r="359" spans="1:16" ht="18.75" x14ac:dyDescent="0.2"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1" spans="1:16" ht="14.25" x14ac:dyDescent="0.2"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</row>
    <row r="362" spans="1:16" ht="14.25" x14ac:dyDescent="0.2">
      <c r="D362" s="139"/>
      <c r="E362" s="140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</row>
  </sheetData>
  <mergeCells count="159">
    <mergeCell ref="O176:O177"/>
    <mergeCell ref="B187:C187"/>
    <mergeCell ref="B188:B190"/>
    <mergeCell ref="I176:I177"/>
    <mergeCell ref="A257:C257"/>
    <mergeCell ref="A214:C214"/>
    <mergeCell ref="C176:C177"/>
    <mergeCell ref="D176:D177"/>
    <mergeCell ref="E176:E177"/>
    <mergeCell ref="F176:F177"/>
    <mergeCell ref="J176:J177"/>
    <mergeCell ref="K176:K177"/>
    <mergeCell ref="L176:L177"/>
    <mergeCell ref="M176:M177"/>
    <mergeCell ref="N176:N177"/>
    <mergeCell ref="G176:G177"/>
    <mergeCell ref="H176:H177"/>
    <mergeCell ref="A199:C199"/>
    <mergeCell ref="A198:B198"/>
    <mergeCell ref="A354:C354"/>
    <mergeCell ref="B124:B126"/>
    <mergeCell ref="B102:B106"/>
    <mergeCell ref="B122:B123"/>
    <mergeCell ref="A124:A126"/>
    <mergeCell ref="B58:B60"/>
    <mergeCell ref="A63:A66"/>
    <mergeCell ref="A72:A73"/>
    <mergeCell ref="B281:C281"/>
    <mergeCell ref="A74:C74"/>
    <mergeCell ref="A94:C94"/>
    <mergeCell ref="A79:C79"/>
    <mergeCell ref="A88:C88"/>
    <mergeCell ref="B95:C95"/>
    <mergeCell ref="A113:A114"/>
    <mergeCell ref="B113:B114"/>
    <mergeCell ref="A96:A106"/>
    <mergeCell ref="B75:C75"/>
    <mergeCell ref="B80:C80"/>
    <mergeCell ref="B89:C89"/>
    <mergeCell ref="B96:B101"/>
    <mergeCell ref="B119:B121"/>
    <mergeCell ref="B67:B71"/>
    <mergeCell ref="A58:A60"/>
    <mergeCell ref="L2:O2"/>
    <mergeCell ref="A3:O3"/>
    <mergeCell ref="M1:O1"/>
    <mergeCell ref="D4:O4"/>
    <mergeCell ref="A7:C7"/>
    <mergeCell ref="B10:C10"/>
    <mergeCell ref="A11:A12"/>
    <mergeCell ref="B11:B12"/>
    <mergeCell ref="B340:C340"/>
    <mergeCell ref="B202:C202"/>
    <mergeCell ref="A201:C201"/>
    <mergeCell ref="B274:C274"/>
    <mergeCell ref="B299:C299"/>
    <mergeCell ref="A145:A146"/>
    <mergeCell ref="B145:B146"/>
    <mergeCell ref="B176:B177"/>
    <mergeCell ref="A176:A177"/>
    <mergeCell ref="A272:C272"/>
    <mergeCell ref="A122:A123"/>
    <mergeCell ref="B308:C308"/>
    <mergeCell ref="B315:C315"/>
    <mergeCell ref="B320:C320"/>
    <mergeCell ref="B134:B136"/>
    <mergeCell ref="A134:A136"/>
    <mergeCell ref="B13:B14"/>
    <mergeCell ref="A13:A14"/>
    <mergeCell ref="A39:A42"/>
    <mergeCell ref="B39:B42"/>
    <mergeCell ref="B51:B53"/>
    <mergeCell ref="A43:A46"/>
    <mergeCell ref="B17:B20"/>
    <mergeCell ref="A17:A20"/>
    <mergeCell ref="B43:B46"/>
    <mergeCell ref="A27:A32"/>
    <mergeCell ref="B27:B32"/>
    <mergeCell ref="A33:A38"/>
    <mergeCell ref="B33:B38"/>
    <mergeCell ref="B328:C328"/>
    <mergeCell ref="B325:B326"/>
    <mergeCell ref="B21:B26"/>
    <mergeCell ref="A47:A50"/>
    <mergeCell ref="B47:B50"/>
    <mergeCell ref="A51:A53"/>
    <mergeCell ref="A21:A26"/>
    <mergeCell ref="A15:A16"/>
    <mergeCell ref="B15:B16"/>
    <mergeCell ref="B72:B73"/>
    <mergeCell ref="A67:A71"/>
    <mergeCell ref="A54:A56"/>
    <mergeCell ref="B54:B56"/>
    <mergeCell ref="B63:B66"/>
    <mergeCell ref="A230:C230"/>
    <mergeCell ref="A239:C239"/>
    <mergeCell ref="A246:C246"/>
    <mergeCell ref="A251:C251"/>
    <mergeCell ref="A148:C148"/>
    <mergeCell ref="B193:C193"/>
    <mergeCell ref="B157:B159"/>
    <mergeCell ref="B269:C269"/>
    <mergeCell ref="B240:C240"/>
    <mergeCell ref="B260:C260"/>
    <mergeCell ref="A355:C355"/>
    <mergeCell ref="A273:C273"/>
    <mergeCell ref="A285:B285"/>
    <mergeCell ref="B286:C286"/>
    <mergeCell ref="A180:A182"/>
    <mergeCell ref="B180:B182"/>
    <mergeCell ref="B252:C252"/>
    <mergeCell ref="B231:C231"/>
    <mergeCell ref="A263:C263"/>
    <mergeCell ref="B313:C313"/>
    <mergeCell ref="B318:B319"/>
    <mergeCell ref="A318:A319"/>
    <mergeCell ref="A353:C353"/>
    <mergeCell ref="B321:B322"/>
    <mergeCell ref="A321:A322"/>
    <mergeCell ref="A325:A326"/>
    <mergeCell ref="B350:C350"/>
    <mergeCell ref="B264:C264"/>
    <mergeCell ref="B258:C258"/>
    <mergeCell ref="B290:C290"/>
    <mergeCell ref="B306:C306"/>
    <mergeCell ref="A298:C298"/>
    <mergeCell ref="A312:C312"/>
    <mergeCell ref="A262:C262"/>
    <mergeCell ref="A284:C284"/>
    <mergeCell ref="A297:C297"/>
    <mergeCell ref="A311:C311"/>
    <mergeCell ref="A172:C172"/>
    <mergeCell ref="A191:C191"/>
    <mergeCell ref="B174:C174"/>
    <mergeCell ref="A173:C173"/>
    <mergeCell ref="B164:C164"/>
    <mergeCell ref="B215:C215"/>
    <mergeCell ref="A200:C200"/>
    <mergeCell ref="B224:C224"/>
    <mergeCell ref="A192:C192"/>
    <mergeCell ref="A188:A190"/>
    <mergeCell ref="A223:C223"/>
    <mergeCell ref="B137:B139"/>
    <mergeCell ref="A137:A139"/>
    <mergeCell ref="B130:B133"/>
    <mergeCell ref="A130:A133"/>
    <mergeCell ref="A140:C140"/>
    <mergeCell ref="A163:C163"/>
    <mergeCell ref="A120:A121"/>
    <mergeCell ref="A171:C171"/>
    <mergeCell ref="A128:A129"/>
    <mergeCell ref="B152:C152"/>
    <mergeCell ref="A143:A144"/>
    <mergeCell ref="A151:C151"/>
    <mergeCell ref="B149:C149"/>
    <mergeCell ref="B143:B144"/>
    <mergeCell ref="A157:A159"/>
    <mergeCell ref="B141:C141"/>
    <mergeCell ref="B128:B129"/>
  </mergeCells>
  <hyperlinks>
    <hyperlink ref="A8" location="P41" display="P41" xr:uid="{00000000-0004-0000-0E00-000000000000}"/>
  </hyperlink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9"/>
  <sheetViews>
    <sheetView zoomScale="85" zoomScaleNormal="85" workbookViewId="0">
      <pane ySplit="1" topLeftCell="A2" activePane="bottomLeft" state="frozen"/>
      <selection pane="bottomLeft" activeCell="C13" sqref="C13"/>
    </sheetView>
  </sheetViews>
  <sheetFormatPr defaultRowHeight="15" x14ac:dyDescent="0.25"/>
  <cols>
    <col min="1" max="1" width="21.140625" style="428" customWidth="1"/>
    <col min="2" max="2" width="23.42578125" style="428" customWidth="1"/>
    <col min="3" max="3" width="25" style="428" customWidth="1"/>
    <col min="4" max="4" width="9.140625" style="428"/>
    <col min="5" max="5" width="9.140625" style="429"/>
    <col min="6" max="15" width="9.140625" style="428"/>
    <col min="16" max="16384" width="9.140625" style="427"/>
  </cols>
  <sheetData>
    <row r="1" spans="1:28" x14ac:dyDescent="0.25">
      <c r="A1" s="562"/>
      <c r="B1" s="562"/>
      <c r="C1" s="562"/>
      <c r="D1" s="455" t="s">
        <v>853</v>
      </c>
      <c r="E1" s="455" t="s">
        <v>852</v>
      </c>
      <c r="F1" s="455" t="s">
        <v>851</v>
      </c>
      <c r="G1" s="455" t="s">
        <v>850</v>
      </c>
      <c r="H1" s="455" t="s">
        <v>849</v>
      </c>
      <c r="I1" s="455" t="s">
        <v>848</v>
      </c>
      <c r="J1" s="455" t="s">
        <v>847</v>
      </c>
      <c r="K1" s="455" t="s">
        <v>846</v>
      </c>
      <c r="L1" s="455" t="s">
        <v>845</v>
      </c>
      <c r="M1" s="455" t="s">
        <v>844</v>
      </c>
      <c r="N1" s="455" t="s">
        <v>843</v>
      </c>
      <c r="O1" s="683"/>
    </row>
    <row r="2" spans="1:28" ht="142.5" x14ac:dyDescent="0.25">
      <c r="A2" s="561" t="s">
        <v>70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919" t="s">
        <v>542</v>
      </c>
      <c r="M2" s="919"/>
      <c r="N2" s="919"/>
      <c r="O2" s="919"/>
    </row>
    <row r="3" spans="1:28" x14ac:dyDescent="0.25">
      <c r="A3" s="920" t="s">
        <v>887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  <c r="N3" s="921"/>
      <c r="O3" s="921"/>
    </row>
    <row r="4" spans="1:28" ht="57" x14ac:dyDescent="0.25">
      <c r="A4" s="560" t="s">
        <v>2</v>
      </c>
      <c r="B4" s="557" t="s">
        <v>71</v>
      </c>
      <c r="C4" s="557" t="s">
        <v>0</v>
      </c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</row>
    <row r="5" spans="1:28" x14ac:dyDescent="0.25">
      <c r="A5" s="557">
        <v>1</v>
      </c>
      <c r="B5" s="557">
        <v>2</v>
      </c>
      <c r="C5" s="557">
        <v>3</v>
      </c>
      <c r="D5" s="557">
        <v>5</v>
      </c>
      <c r="E5" s="557">
        <v>6</v>
      </c>
      <c r="F5" s="559">
        <v>7</v>
      </c>
      <c r="G5" s="557">
        <v>8</v>
      </c>
      <c r="H5" s="557">
        <v>9</v>
      </c>
      <c r="I5" s="557">
        <v>10</v>
      </c>
      <c r="J5" s="557">
        <v>11</v>
      </c>
      <c r="K5" s="558">
        <v>12</v>
      </c>
      <c r="L5" s="557">
        <v>13</v>
      </c>
      <c r="M5" s="557">
        <v>14</v>
      </c>
      <c r="N5" s="557">
        <v>15</v>
      </c>
      <c r="O5" s="557">
        <v>16</v>
      </c>
    </row>
    <row r="6" spans="1:28" x14ac:dyDescent="0.25">
      <c r="A6" s="557"/>
      <c r="B6" s="557"/>
      <c r="C6" s="557"/>
      <c r="D6" s="557">
        <v>2024</v>
      </c>
      <c r="E6" s="559">
        <v>2025</v>
      </c>
      <c r="F6" s="557">
        <v>2026</v>
      </c>
      <c r="G6" s="557">
        <v>2027</v>
      </c>
      <c r="H6" s="557">
        <v>2028</v>
      </c>
      <c r="I6" s="557">
        <v>2029</v>
      </c>
      <c r="J6" s="558">
        <v>2030</v>
      </c>
      <c r="K6" s="557">
        <v>2031</v>
      </c>
      <c r="L6" s="557">
        <v>2032</v>
      </c>
      <c r="M6" s="557">
        <v>2033</v>
      </c>
      <c r="N6" s="557">
        <v>2034</v>
      </c>
      <c r="O6" s="557">
        <v>2035</v>
      </c>
    </row>
    <row r="7" spans="1:28" x14ac:dyDescent="0.25">
      <c r="A7" s="923" t="s">
        <v>72</v>
      </c>
      <c r="B7" s="924"/>
      <c r="C7" s="924"/>
      <c r="D7" s="556"/>
      <c r="E7" s="556"/>
      <c r="F7" s="556"/>
      <c r="G7" s="556"/>
      <c r="H7" s="556"/>
      <c r="I7" s="556"/>
      <c r="J7" s="556"/>
      <c r="K7" s="556"/>
      <c r="L7" s="556"/>
      <c r="M7" s="551"/>
      <c r="N7" s="550"/>
      <c r="O7" s="549"/>
    </row>
    <row r="8" spans="1:28" x14ac:dyDescent="0.25">
      <c r="A8" s="555" t="s">
        <v>73</v>
      </c>
      <c r="B8" s="554"/>
      <c r="C8" s="553"/>
      <c r="D8" s="552"/>
      <c r="E8" s="552"/>
      <c r="F8" s="552"/>
      <c r="G8" s="552"/>
      <c r="H8" s="552"/>
      <c r="I8" s="552"/>
      <c r="J8" s="552"/>
      <c r="K8" s="552"/>
      <c r="L8" s="552"/>
      <c r="M8" s="551"/>
      <c r="N8" s="550"/>
      <c r="O8" s="549"/>
    </row>
    <row r="9" spans="1:28" x14ac:dyDescent="0.25">
      <c r="A9" s="548" t="s">
        <v>7</v>
      </c>
      <c r="B9" s="547"/>
      <c r="C9" s="546"/>
      <c r="D9" s="544"/>
      <c r="E9" s="545"/>
      <c r="F9" s="544"/>
      <c r="G9" s="544"/>
      <c r="H9" s="544"/>
      <c r="I9" s="544"/>
      <c r="J9" s="544"/>
      <c r="K9" s="544"/>
      <c r="L9" s="544"/>
      <c r="M9" s="531"/>
      <c r="N9" s="531"/>
      <c r="O9" s="543"/>
      <c r="P9" s="181"/>
      <c r="Q9" s="179"/>
      <c r="R9" s="179"/>
      <c r="S9" s="179"/>
      <c r="T9" s="179"/>
      <c r="U9" s="179"/>
      <c r="V9" s="179"/>
      <c r="W9" s="179"/>
      <c r="X9" s="179"/>
      <c r="Y9" s="181"/>
      <c r="Z9" s="180"/>
      <c r="AA9" s="180"/>
    </row>
    <row r="10" spans="1:28" x14ac:dyDescent="0.25">
      <c r="A10" s="500" t="s">
        <v>20</v>
      </c>
      <c r="B10" s="885" t="s">
        <v>21</v>
      </c>
      <c r="C10" s="885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1"/>
      <c r="O10" s="541"/>
      <c r="P10" s="490"/>
      <c r="Q10" s="474"/>
      <c r="R10" s="518"/>
      <c r="S10" s="520"/>
      <c r="T10" s="520"/>
      <c r="U10" s="520"/>
      <c r="V10" s="520"/>
      <c r="W10" s="520"/>
      <c r="X10" s="518"/>
      <c r="Y10" s="520"/>
      <c r="Z10" s="474"/>
      <c r="AA10" s="489"/>
      <c r="AB10" s="516"/>
    </row>
    <row r="11" spans="1:28" x14ac:dyDescent="0.25">
      <c r="A11" s="886" t="s">
        <v>91</v>
      </c>
      <c r="B11" s="908" t="s">
        <v>92</v>
      </c>
      <c r="C11" s="491" t="s">
        <v>93</v>
      </c>
      <c r="D11" s="641">
        <v>3</v>
      </c>
      <c r="E11" s="642">
        <v>2</v>
      </c>
      <c r="F11" s="642">
        <v>1</v>
      </c>
      <c r="G11" s="642"/>
      <c r="H11" s="642">
        <v>1</v>
      </c>
      <c r="I11" s="642">
        <v>1</v>
      </c>
      <c r="J11" s="642"/>
      <c r="K11" s="642">
        <v>1</v>
      </c>
      <c r="L11" s="642">
        <v>2</v>
      </c>
      <c r="M11" s="641"/>
      <c r="N11" s="643"/>
      <c r="O11" s="643">
        <v>1</v>
      </c>
    </row>
    <row r="12" spans="1:28" x14ac:dyDescent="0.25">
      <c r="A12" s="886"/>
      <c r="B12" s="908"/>
      <c r="C12" s="491" t="s">
        <v>94</v>
      </c>
      <c r="D12" s="490"/>
      <c r="E12" s="518"/>
      <c r="F12" s="520"/>
      <c r="G12" s="520"/>
      <c r="H12" s="520"/>
      <c r="I12" s="520"/>
      <c r="J12" s="518"/>
      <c r="K12" s="520"/>
      <c r="L12" s="520"/>
      <c r="M12" s="490"/>
      <c r="N12" s="516"/>
      <c r="O12" s="516"/>
    </row>
    <row r="13" spans="1:28" ht="45" x14ac:dyDescent="0.25">
      <c r="A13" s="886"/>
      <c r="B13" s="908"/>
      <c r="C13" s="491" t="s">
        <v>95</v>
      </c>
      <c r="D13" s="490"/>
      <c r="E13" s="518"/>
      <c r="F13" s="520"/>
      <c r="G13" s="520"/>
      <c r="H13" s="520"/>
      <c r="I13" s="520"/>
      <c r="J13" s="518"/>
      <c r="K13" s="520"/>
      <c r="L13" s="520"/>
      <c r="M13" s="490"/>
      <c r="N13" s="516"/>
      <c r="O13" s="516"/>
    </row>
    <row r="14" spans="1:28" x14ac:dyDescent="0.25">
      <c r="A14" s="886"/>
      <c r="B14" s="908"/>
      <c r="C14" s="491" t="s">
        <v>96</v>
      </c>
      <c r="D14" s="490"/>
      <c r="E14" s="516"/>
      <c r="F14" s="516"/>
      <c r="G14" s="516"/>
      <c r="H14" s="516"/>
      <c r="I14" s="516"/>
      <c r="J14" s="516"/>
      <c r="K14" s="516"/>
      <c r="L14" s="516"/>
      <c r="M14" s="516"/>
      <c r="N14" s="490"/>
      <c r="O14" s="516"/>
    </row>
    <row r="15" spans="1:28" x14ac:dyDescent="0.25">
      <c r="A15" s="886"/>
      <c r="B15" s="908"/>
      <c r="C15" s="491" t="s">
        <v>87</v>
      </c>
      <c r="D15" s="490"/>
      <c r="E15" s="516"/>
      <c r="F15" s="490"/>
      <c r="G15" s="490"/>
      <c r="H15" s="516"/>
      <c r="I15" s="516"/>
      <c r="J15" s="516"/>
      <c r="K15" s="516"/>
      <c r="L15" s="516"/>
      <c r="M15" s="490"/>
      <c r="N15" s="516"/>
      <c r="O15" s="516"/>
    </row>
    <row r="16" spans="1:28" ht="30" x14ac:dyDescent="0.25">
      <c r="A16" s="886"/>
      <c r="B16" s="908"/>
      <c r="C16" s="491" t="s">
        <v>97</v>
      </c>
      <c r="D16" s="490"/>
      <c r="E16" s="516"/>
      <c r="F16" s="516"/>
      <c r="G16" s="516"/>
      <c r="H16" s="516"/>
      <c r="I16" s="516"/>
      <c r="J16" s="516"/>
      <c r="K16" s="516"/>
      <c r="L16" s="516"/>
      <c r="M16" s="490"/>
      <c r="N16" s="516"/>
      <c r="O16" s="516"/>
    </row>
    <row r="17" spans="1:28" x14ac:dyDescent="0.25">
      <c r="A17" s="886" t="s">
        <v>109</v>
      </c>
      <c r="B17" s="908" t="s">
        <v>110</v>
      </c>
      <c r="C17" s="478" t="s">
        <v>111</v>
      </c>
      <c r="D17" s="641">
        <v>8</v>
      </c>
      <c r="E17" s="641">
        <v>4</v>
      </c>
      <c r="F17" s="642"/>
      <c r="G17" s="642"/>
      <c r="H17" s="642"/>
      <c r="I17" s="642"/>
      <c r="J17" s="642"/>
      <c r="K17" s="642"/>
      <c r="L17" s="641"/>
      <c r="M17" s="641"/>
      <c r="N17" s="643"/>
      <c r="O17" s="646"/>
      <c r="P17" s="651"/>
      <c r="Q17" s="652"/>
      <c r="R17" s="652"/>
      <c r="S17" s="651"/>
      <c r="T17" s="651"/>
      <c r="U17" s="651"/>
      <c r="V17" s="651"/>
      <c r="W17" s="651"/>
      <c r="X17" s="651"/>
      <c r="Y17" s="652"/>
      <c r="Z17" s="652"/>
      <c r="AA17" s="653"/>
      <c r="AB17" s="653"/>
    </row>
    <row r="18" spans="1:28" ht="30" x14ac:dyDescent="0.25">
      <c r="A18" s="886"/>
      <c r="B18" s="908"/>
      <c r="C18" s="491" t="s">
        <v>112</v>
      </c>
      <c r="D18" s="540"/>
      <c r="E18" s="490"/>
      <c r="F18" s="490"/>
      <c r="G18" s="490"/>
      <c r="H18" s="490"/>
      <c r="I18" s="490"/>
      <c r="J18" s="490"/>
      <c r="K18" s="490"/>
      <c r="L18" s="490"/>
      <c r="M18" s="490"/>
      <c r="N18" s="540"/>
      <c r="O18" s="647"/>
      <c r="P18" s="654"/>
      <c r="Q18" s="654"/>
      <c r="R18" s="655"/>
      <c r="S18" s="655"/>
      <c r="T18" s="655"/>
      <c r="U18" s="655"/>
      <c r="V18" s="655"/>
      <c r="W18" s="655"/>
      <c r="X18" s="654"/>
      <c r="Y18" s="654"/>
      <c r="Z18" s="656"/>
      <c r="AA18" s="656"/>
    </row>
    <row r="19" spans="1:28" ht="30" x14ac:dyDescent="0.25">
      <c r="A19" s="886"/>
      <c r="B19" s="908"/>
      <c r="C19" s="491" t="s">
        <v>113</v>
      </c>
      <c r="D19" s="540"/>
      <c r="E19" s="490"/>
      <c r="F19" s="518"/>
      <c r="G19" s="518"/>
      <c r="H19" s="490"/>
      <c r="I19" s="490"/>
      <c r="J19" s="490"/>
      <c r="K19" s="540"/>
      <c r="L19" s="490"/>
      <c r="M19" s="490"/>
      <c r="N19" s="540"/>
      <c r="O19" s="647"/>
    </row>
    <row r="20" spans="1:28" x14ac:dyDescent="0.25">
      <c r="A20" s="886"/>
      <c r="B20" s="908"/>
      <c r="C20" s="491" t="s">
        <v>114</v>
      </c>
      <c r="D20" s="470"/>
      <c r="E20" s="511"/>
      <c r="F20" s="470"/>
      <c r="G20" s="470"/>
      <c r="H20" s="470"/>
      <c r="I20" s="470"/>
      <c r="J20" s="470"/>
      <c r="K20" s="470"/>
      <c r="L20" s="470"/>
      <c r="M20" s="470"/>
      <c r="N20" s="493"/>
      <c r="O20" s="648"/>
    </row>
    <row r="21" spans="1:28" x14ac:dyDescent="0.25">
      <c r="A21" s="886" t="s">
        <v>115</v>
      </c>
      <c r="B21" s="908" t="s">
        <v>116</v>
      </c>
      <c r="C21" s="491" t="s">
        <v>117</v>
      </c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516"/>
      <c r="O21" s="517"/>
    </row>
    <row r="22" spans="1:28" x14ac:dyDescent="0.25">
      <c r="A22" s="886"/>
      <c r="B22" s="908"/>
      <c r="C22" s="478" t="s">
        <v>118</v>
      </c>
      <c r="D22" s="641">
        <v>4</v>
      </c>
      <c r="E22" s="642">
        <v>4</v>
      </c>
      <c r="F22" s="642"/>
      <c r="G22" s="641"/>
      <c r="H22" s="641"/>
      <c r="I22" s="641"/>
      <c r="J22" s="642"/>
      <c r="K22" s="641"/>
      <c r="L22" s="641"/>
      <c r="M22" s="641"/>
      <c r="N22" s="643"/>
      <c r="O22" s="646"/>
      <c r="P22" s="652"/>
      <c r="Q22" s="652"/>
      <c r="R22" s="651"/>
      <c r="S22" s="651"/>
      <c r="T22" s="652"/>
      <c r="U22" s="652"/>
      <c r="V22" s="652"/>
      <c r="W22" s="651"/>
      <c r="X22" s="652"/>
      <c r="Y22" s="652"/>
      <c r="Z22" s="652"/>
      <c r="AA22" s="653"/>
      <c r="AB22" s="653"/>
    </row>
    <row r="23" spans="1:28" x14ac:dyDescent="0.25">
      <c r="A23" s="886"/>
      <c r="B23" s="908"/>
      <c r="C23" s="491" t="s">
        <v>88</v>
      </c>
      <c r="D23" s="490"/>
      <c r="E23" s="490"/>
      <c r="F23" s="540"/>
      <c r="G23" s="516"/>
      <c r="H23" s="540"/>
      <c r="I23" s="540"/>
      <c r="J23" s="540"/>
      <c r="K23" s="540"/>
      <c r="L23" s="540"/>
      <c r="M23" s="490"/>
      <c r="N23" s="516"/>
      <c r="O23" s="517"/>
      <c r="P23" s="654"/>
      <c r="Q23" s="654"/>
      <c r="R23" s="654"/>
      <c r="S23" s="654"/>
      <c r="T23" s="654"/>
      <c r="U23" s="654"/>
      <c r="V23" s="654"/>
      <c r="W23" s="654"/>
      <c r="X23" s="654"/>
      <c r="Y23" s="654"/>
      <c r="Z23" s="654"/>
      <c r="AA23" s="654"/>
    </row>
    <row r="24" spans="1:28" ht="45" x14ac:dyDescent="0.25">
      <c r="A24" s="886"/>
      <c r="B24" s="908"/>
      <c r="C24" s="491" t="s">
        <v>119</v>
      </c>
      <c r="D24" s="518"/>
      <c r="E24" s="490"/>
      <c r="F24" s="490"/>
      <c r="G24" s="490"/>
      <c r="H24" s="490"/>
      <c r="I24" s="490"/>
      <c r="J24" s="490"/>
      <c r="K24" s="490"/>
      <c r="L24" s="490"/>
      <c r="M24" s="490"/>
      <c r="N24" s="516"/>
      <c r="O24" s="517"/>
    </row>
    <row r="25" spans="1:28" ht="45" x14ac:dyDescent="0.25">
      <c r="A25" s="644" t="s">
        <v>886</v>
      </c>
      <c r="B25" s="645" t="s">
        <v>885</v>
      </c>
      <c r="C25" s="645" t="s">
        <v>884</v>
      </c>
      <c r="D25" s="642">
        <v>24</v>
      </c>
      <c r="E25" s="641">
        <v>16</v>
      </c>
      <c r="F25" s="641"/>
      <c r="G25" s="641"/>
      <c r="H25" s="641"/>
      <c r="I25" s="641"/>
      <c r="J25" s="641"/>
      <c r="K25" s="641"/>
      <c r="L25" s="641"/>
      <c r="M25" s="641"/>
      <c r="N25" s="643"/>
      <c r="O25" s="646"/>
      <c r="P25" s="651"/>
      <c r="Q25" s="651"/>
      <c r="R25" s="652"/>
      <c r="S25" s="652"/>
      <c r="T25" s="652"/>
      <c r="U25" s="652"/>
      <c r="V25" s="652"/>
      <c r="W25" s="652"/>
      <c r="X25" s="652"/>
      <c r="Y25" s="652"/>
      <c r="Z25" s="652"/>
      <c r="AA25" s="653"/>
      <c r="AB25" s="653"/>
    </row>
    <row r="26" spans="1:28" ht="45" x14ac:dyDescent="0.25">
      <c r="A26" s="644" t="s">
        <v>274</v>
      </c>
      <c r="B26" s="645" t="s">
        <v>275</v>
      </c>
      <c r="C26" s="645" t="s">
        <v>883</v>
      </c>
      <c r="D26" s="641">
        <v>8</v>
      </c>
      <c r="E26" s="641">
        <v>2</v>
      </c>
      <c r="F26" s="641"/>
      <c r="G26" s="641"/>
      <c r="H26" s="641"/>
      <c r="I26" s="641"/>
      <c r="J26" s="641"/>
      <c r="K26" s="641"/>
      <c r="L26" s="641"/>
      <c r="M26" s="641"/>
      <c r="N26" s="643"/>
      <c r="O26" s="646"/>
      <c r="P26" s="652"/>
      <c r="Q26" s="652"/>
      <c r="R26" s="652"/>
      <c r="S26" s="652"/>
      <c r="T26" s="652"/>
      <c r="U26" s="652"/>
      <c r="V26" s="652"/>
      <c r="W26" s="652"/>
      <c r="X26" s="652"/>
      <c r="Y26" s="652"/>
      <c r="Z26" s="652"/>
      <c r="AA26" s="653"/>
      <c r="AB26" s="653"/>
    </row>
    <row r="27" spans="1:28" x14ac:dyDescent="0.25">
      <c r="A27" s="867" t="s">
        <v>613</v>
      </c>
      <c r="B27" s="910"/>
      <c r="C27" s="911"/>
      <c r="D27" s="528">
        <f t="shared" ref="D27:O27" si="0">SUM(D11:D26)</f>
        <v>47</v>
      </c>
      <c r="E27" s="528">
        <f t="shared" si="0"/>
        <v>28</v>
      </c>
      <c r="F27" s="528">
        <f t="shared" si="0"/>
        <v>1</v>
      </c>
      <c r="G27" s="528">
        <f t="shared" si="0"/>
        <v>0</v>
      </c>
      <c r="H27" s="528">
        <f t="shared" si="0"/>
        <v>1</v>
      </c>
      <c r="I27" s="528">
        <f t="shared" si="0"/>
        <v>1</v>
      </c>
      <c r="J27" s="528">
        <f t="shared" si="0"/>
        <v>0</v>
      </c>
      <c r="K27" s="528">
        <f t="shared" si="0"/>
        <v>1</v>
      </c>
      <c r="L27" s="528">
        <f t="shared" si="0"/>
        <v>2</v>
      </c>
      <c r="M27" s="528">
        <f t="shared" si="0"/>
        <v>0</v>
      </c>
      <c r="N27" s="528">
        <f t="shared" si="0"/>
        <v>0</v>
      </c>
      <c r="O27" s="649">
        <f t="shared" si="0"/>
        <v>1</v>
      </c>
      <c r="P27" s="657"/>
      <c r="Q27" s="657"/>
      <c r="R27" s="657"/>
      <c r="S27" s="657"/>
      <c r="T27" s="657"/>
      <c r="U27" s="657"/>
      <c r="V27" s="657"/>
      <c r="W27" s="657"/>
      <c r="X27" s="657"/>
      <c r="Y27" s="657"/>
      <c r="Z27" s="657"/>
      <c r="AA27" s="657"/>
    </row>
    <row r="28" spans="1:28" x14ac:dyDescent="0.25">
      <c r="A28" s="483" t="s">
        <v>24</v>
      </c>
      <c r="B28" s="862" t="s">
        <v>25</v>
      </c>
      <c r="C28" s="863"/>
      <c r="D28" s="539"/>
      <c r="E28" s="539"/>
      <c r="F28" s="539"/>
      <c r="G28" s="539"/>
      <c r="H28" s="539"/>
      <c r="I28" s="489"/>
      <c r="J28" s="539"/>
      <c r="K28" s="539"/>
      <c r="L28" s="539"/>
      <c r="M28" s="539"/>
      <c r="N28" s="539"/>
      <c r="O28" s="650"/>
    </row>
    <row r="29" spans="1:28" ht="75" x14ac:dyDescent="0.25">
      <c r="A29" s="479" t="s">
        <v>178</v>
      </c>
      <c r="B29" s="478" t="s">
        <v>179</v>
      </c>
      <c r="C29" s="478" t="s">
        <v>180</v>
      </c>
      <c r="D29" s="490">
        <v>4</v>
      </c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</row>
    <row r="30" spans="1:28" x14ac:dyDescent="0.25">
      <c r="A30" s="867" t="s">
        <v>616</v>
      </c>
      <c r="B30" s="910"/>
      <c r="C30" s="911"/>
      <c r="D30" s="528">
        <f>D29</f>
        <v>4</v>
      </c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</row>
    <row r="31" spans="1:28" x14ac:dyDescent="0.25">
      <c r="A31" s="500" t="s">
        <v>45</v>
      </c>
      <c r="B31" s="912" t="s">
        <v>46</v>
      </c>
      <c r="C31" s="913"/>
      <c r="D31" s="470"/>
      <c r="E31" s="511"/>
      <c r="F31" s="470"/>
      <c r="G31" s="470"/>
      <c r="H31" s="470"/>
      <c r="I31" s="470"/>
      <c r="J31" s="470"/>
      <c r="K31" s="470"/>
      <c r="L31" s="470"/>
      <c r="M31" s="470"/>
      <c r="N31" s="493"/>
      <c r="O31" s="493"/>
    </row>
    <row r="32" spans="1:28" ht="45" x14ac:dyDescent="0.25">
      <c r="A32" s="914" t="s">
        <v>182</v>
      </c>
      <c r="B32" s="915" t="s">
        <v>408</v>
      </c>
      <c r="C32" s="533" t="s">
        <v>183</v>
      </c>
      <c r="D32" s="490"/>
      <c r="E32" s="490"/>
      <c r="F32" s="490"/>
      <c r="G32" s="490"/>
      <c r="H32" s="490"/>
      <c r="I32" s="490"/>
      <c r="J32" s="490"/>
      <c r="K32" s="490"/>
      <c r="L32" s="490"/>
      <c r="M32" s="490"/>
      <c r="N32" s="490"/>
      <c r="O32" s="490"/>
    </row>
    <row r="33" spans="1:28" ht="45" x14ac:dyDescent="0.25">
      <c r="A33" s="914"/>
      <c r="B33" s="916"/>
      <c r="C33" s="533" t="s">
        <v>184</v>
      </c>
      <c r="D33" s="490"/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</row>
    <row r="34" spans="1:28" ht="60" x14ac:dyDescent="0.25">
      <c r="A34" s="914"/>
      <c r="B34" s="916"/>
      <c r="C34" s="533" t="s">
        <v>185</v>
      </c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</row>
    <row r="35" spans="1:28" x14ac:dyDescent="0.25">
      <c r="A35" s="914"/>
      <c r="B35" s="916"/>
      <c r="C35" s="533" t="s">
        <v>186</v>
      </c>
      <c r="D35" s="490">
        <v>4</v>
      </c>
      <c r="E35" s="490">
        <v>4</v>
      </c>
      <c r="F35" s="490"/>
      <c r="G35" s="490"/>
      <c r="H35" s="490"/>
      <c r="I35" s="490"/>
      <c r="J35" s="490"/>
      <c r="K35" s="490"/>
      <c r="L35" s="490"/>
      <c r="M35" s="490"/>
      <c r="N35" s="490"/>
      <c r="O35" s="490"/>
    </row>
    <row r="36" spans="1:28" ht="30" x14ac:dyDescent="0.25">
      <c r="A36" s="914"/>
      <c r="B36" s="916"/>
      <c r="C36" s="533" t="s">
        <v>187</v>
      </c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</row>
    <row r="37" spans="1:28" ht="45" x14ac:dyDescent="0.25">
      <c r="A37" s="914"/>
      <c r="B37" s="917"/>
      <c r="C37" s="533" t="s">
        <v>586</v>
      </c>
      <c r="D37" s="490"/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0"/>
    </row>
    <row r="38" spans="1:28" x14ac:dyDescent="0.25">
      <c r="A38" s="914"/>
      <c r="B38" s="918" t="s">
        <v>188</v>
      </c>
      <c r="C38" s="533" t="s">
        <v>186</v>
      </c>
      <c r="D38" s="490"/>
      <c r="E38" s="490"/>
      <c r="F38" s="490"/>
      <c r="G38" s="490"/>
      <c r="H38" s="490"/>
      <c r="I38" s="490"/>
      <c r="J38" s="490"/>
      <c r="K38" s="490"/>
      <c r="L38" s="490"/>
      <c r="M38" s="490"/>
      <c r="N38" s="516"/>
      <c r="O38" s="516"/>
    </row>
    <row r="39" spans="1:28" x14ac:dyDescent="0.25">
      <c r="A39" s="914"/>
      <c r="B39" s="918"/>
      <c r="C39" s="533" t="s">
        <v>118</v>
      </c>
      <c r="D39" s="641">
        <v>1</v>
      </c>
      <c r="E39" s="641"/>
      <c r="F39" s="641">
        <v>2</v>
      </c>
      <c r="G39" s="641"/>
      <c r="H39" s="641">
        <v>2</v>
      </c>
      <c r="I39" s="641"/>
      <c r="J39" s="641"/>
      <c r="K39" s="641">
        <v>2</v>
      </c>
      <c r="L39" s="641"/>
      <c r="M39" s="641">
        <v>2</v>
      </c>
      <c r="N39" s="643"/>
      <c r="O39" s="643">
        <v>2</v>
      </c>
      <c r="P39" s="490"/>
      <c r="Q39" s="490"/>
      <c r="R39" s="490"/>
      <c r="S39" s="490"/>
      <c r="T39" s="490"/>
      <c r="U39" s="490"/>
      <c r="V39" s="490"/>
      <c r="W39" s="490"/>
      <c r="X39" s="490"/>
      <c r="Y39" s="490"/>
      <c r="Z39" s="516"/>
      <c r="AA39" s="516"/>
      <c r="AB39" s="516"/>
    </row>
    <row r="40" spans="1:28" ht="60" x14ac:dyDescent="0.25">
      <c r="A40" s="914"/>
      <c r="B40" s="918"/>
      <c r="C40" s="533" t="s">
        <v>181</v>
      </c>
      <c r="D40" s="490"/>
      <c r="E40" s="490"/>
      <c r="F40" s="490"/>
      <c r="G40" s="490"/>
      <c r="H40" s="490"/>
      <c r="I40" s="490"/>
      <c r="J40" s="490"/>
      <c r="K40" s="490"/>
      <c r="L40" s="490"/>
      <c r="M40" s="490"/>
      <c r="N40" s="516"/>
      <c r="O40" s="516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31"/>
      <c r="AA40" s="31"/>
    </row>
    <row r="41" spans="1:28" ht="30" x14ac:dyDescent="0.25">
      <c r="A41" s="914"/>
      <c r="B41" s="918"/>
      <c r="C41" s="533" t="s">
        <v>103</v>
      </c>
      <c r="D41" s="490"/>
      <c r="E41" s="490"/>
      <c r="F41" s="490"/>
      <c r="G41" s="490"/>
      <c r="H41" s="490"/>
      <c r="I41" s="490"/>
      <c r="J41" s="490"/>
      <c r="K41" s="490"/>
      <c r="L41" s="490"/>
      <c r="M41" s="490"/>
      <c r="N41" s="516"/>
      <c r="O41" s="516"/>
    </row>
    <row r="42" spans="1:28" x14ac:dyDescent="0.25">
      <c r="A42" s="900"/>
      <c r="B42" s="918"/>
      <c r="C42" s="533" t="s">
        <v>189</v>
      </c>
      <c r="D42" s="641">
        <v>1</v>
      </c>
      <c r="E42" s="641"/>
      <c r="F42" s="641">
        <v>2</v>
      </c>
      <c r="G42" s="641"/>
      <c r="H42" s="641"/>
      <c r="I42" s="641">
        <v>2</v>
      </c>
      <c r="J42" s="641"/>
      <c r="K42" s="641">
        <v>2</v>
      </c>
      <c r="L42" s="641"/>
      <c r="M42" s="641">
        <v>2</v>
      </c>
      <c r="N42" s="643"/>
      <c r="O42" s="643">
        <v>2</v>
      </c>
      <c r="P42" s="490"/>
      <c r="Q42" s="490"/>
      <c r="R42" s="490"/>
      <c r="S42" s="490"/>
      <c r="T42" s="490"/>
      <c r="U42" s="490"/>
      <c r="V42" s="490"/>
      <c r="W42" s="490"/>
      <c r="X42" s="490"/>
      <c r="Y42" s="490"/>
      <c r="Z42" s="516"/>
      <c r="AA42" s="516"/>
    </row>
    <row r="43" spans="1:28" ht="45" x14ac:dyDescent="0.25">
      <c r="A43" s="537" t="s">
        <v>588</v>
      </c>
      <c r="B43" s="536" t="s">
        <v>587</v>
      </c>
      <c r="C43" s="533" t="s">
        <v>589</v>
      </c>
      <c r="D43" s="490"/>
      <c r="E43" s="490"/>
      <c r="F43" s="490"/>
      <c r="G43" s="490"/>
      <c r="H43" s="490"/>
      <c r="I43" s="490"/>
      <c r="J43" s="490"/>
      <c r="K43" s="490"/>
      <c r="L43" s="490"/>
      <c r="M43" s="490"/>
      <c r="N43" s="516"/>
      <c r="O43" s="516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31"/>
      <c r="AA43" s="31"/>
      <c r="AB43" s="516"/>
    </row>
    <row r="44" spans="1:28" ht="75" x14ac:dyDescent="0.25">
      <c r="A44" s="537" t="s">
        <v>392</v>
      </c>
      <c r="B44" s="538" t="s">
        <v>391</v>
      </c>
      <c r="C44" s="533" t="s">
        <v>882</v>
      </c>
      <c r="D44" s="641">
        <v>1</v>
      </c>
      <c r="E44" s="641"/>
      <c r="F44" s="641"/>
      <c r="G44" s="641">
        <v>1</v>
      </c>
      <c r="H44" s="641"/>
      <c r="I44" s="641"/>
      <c r="J44" s="641">
        <v>1</v>
      </c>
      <c r="K44" s="641"/>
      <c r="L44" s="641"/>
      <c r="M44" s="641">
        <v>1</v>
      </c>
      <c r="N44" s="643"/>
      <c r="O44" s="643"/>
    </row>
    <row r="45" spans="1:28" ht="60" x14ac:dyDescent="0.25">
      <c r="A45" s="659" t="s">
        <v>881</v>
      </c>
      <c r="B45" s="660" t="s">
        <v>880</v>
      </c>
      <c r="C45" s="661" t="s">
        <v>879</v>
      </c>
      <c r="D45" s="641">
        <f>1</f>
        <v>1</v>
      </c>
      <c r="E45" s="641">
        <f>1</f>
        <v>1</v>
      </c>
      <c r="F45" s="641">
        <f>1</f>
        <v>1</v>
      </c>
      <c r="G45" s="641">
        <f>1</f>
        <v>1</v>
      </c>
      <c r="H45" s="641">
        <f>1</f>
        <v>1</v>
      </c>
      <c r="I45" s="641">
        <f>1</f>
        <v>1</v>
      </c>
      <c r="J45" s="641">
        <f>1</f>
        <v>1</v>
      </c>
      <c r="K45" s="641">
        <f>1</f>
        <v>1</v>
      </c>
      <c r="L45" s="641">
        <f>1</f>
        <v>1</v>
      </c>
      <c r="M45" s="641">
        <f>1</f>
        <v>1</v>
      </c>
      <c r="N45" s="641">
        <f>1</f>
        <v>1</v>
      </c>
      <c r="O45" s="641">
        <f>1</f>
        <v>1</v>
      </c>
    </row>
    <row r="46" spans="1:28" ht="105" x14ac:dyDescent="0.25">
      <c r="A46" s="537" t="s">
        <v>393</v>
      </c>
      <c r="B46" s="536" t="s">
        <v>190</v>
      </c>
      <c r="C46" s="533" t="s">
        <v>394</v>
      </c>
      <c r="D46" s="641">
        <v>1</v>
      </c>
      <c r="E46" s="641">
        <v>1</v>
      </c>
      <c r="F46" s="641"/>
      <c r="G46" s="641"/>
      <c r="H46" s="641"/>
      <c r="I46" s="641">
        <v>1</v>
      </c>
      <c r="J46" s="641"/>
      <c r="K46" s="641"/>
      <c r="L46" s="641">
        <v>1</v>
      </c>
      <c r="M46" s="641"/>
      <c r="N46" s="641">
        <v>1</v>
      </c>
      <c r="O46" s="641"/>
    </row>
    <row r="47" spans="1:28" ht="180" x14ac:dyDescent="0.25">
      <c r="A47" s="537" t="s">
        <v>396</v>
      </c>
      <c r="B47" s="536" t="s">
        <v>395</v>
      </c>
      <c r="C47" s="533" t="s">
        <v>397</v>
      </c>
      <c r="D47" s="641">
        <v>3</v>
      </c>
      <c r="E47" s="641">
        <v>3</v>
      </c>
      <c r="F47" s="641">
        <v>1</v>
      </c>
      <c r="G47" s="641">
        <v>3</v>
      </c>
      <c r="H47" s="641">
        <v>2</v>
      </c>
      <c r="I47" s="641">
        <v>1</v>
      </c>
      <c r="J47" s="641">
        <v>4</v>
      </c>
      <c r="K47" s="641">
        <v>2</v>
      </c>
      <c r="L47" s="641"/>
      <c r="M47" s="641">
        <v>2</v>
      </c>
      <c r="N47" s="641"/>
      <c r="O47" s="641">
        <v>2</v>
      </c>
    </row>
    <row r="48" spans="1:28" ht="45" x14ac:dyDescent="0.25">
      <c r="A48" s="899" t="s">
        <v>399</v>
      </c>
      <c r="B48" s="901" t="s">
        <v>398</v>
      </c>
      <c r="C48" s="533" t="s">
        <v>191</v>
      </c>
      <c r="D48" s="641">
        <v>1</v>
      </c>
      <c r="E48" s="641"/>
      <c r="F48" s="641">
        <v>2</v>
      </c>
      <c r="G48" s="641">
        <v>2</v>
      </c>
      <c r="H48" s="641">
        <v>2</v>
      </c>
      <c r="I48" s="641"/>
      <c r="J48" s="641">
        <v>2</v>
      </c>
      <c r="K48" s="641">
        <v>2</v>
      </c>
      <c r="L48" s="641"/>
      <c r="M48" s="641">
        <v>3</v>
      </c>
      <c r="N48" s="641"/>
      <c r="O48" s="643">
        <v>3</v>
      </c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31"/>
    </row>
    <row r="49" spans="1:15" ht="30" x14ac:dyDescent="0.25">
      <c r="A49" s="900"/>
      <c r="B49" s="902"/>
      <c r="C49" s="533" t="s">
        <v>192</v>
      </c>
      <c r="D49" s="490">
        <v>1</v>
      </c>
      <c r="E49" s="490">
        <v>1</v>
      </c>
      <c r="F49" s="490">
        <v>1</v>
      </c>
      <c r="G49" s="490">
        <v>2</v>
      </c>
      <c r="H49" s="490">
        <v>1</v>
      </c>
      <c r="I49" s="490"/>
      <c r="J49" s="490">
        <v>2</v>
      </c>
      <c r="K49" s="490">
        <v>2</v>
      </c>
      <c r="L49" s="490">
        <v>2</v>
      </c>
      <c r="M49" s="490">
        <v>2</v>
      </c>
      <c r="N49" s="490">
        <v>2</v>
      </c>
      <c r="O49" s="490">
        <v>2</v>
      </c>
    </row>
    <row r="50" spans="1:15" x14ac:dyDescent="0.25">
      <c r="A50" s="535" t="s">
        <v>407</v>
      </c>
      <c r="B50" s="534" t="s">
        <v>403</v>
      </c>
      <c r="C50" s="533" t="s">
        <v>404</v>
      </c>
      <c r="D50" s="490">
        <v>2</v>
      </c>
      <c r="E50" s="490">
        <v>3</v>
      </c>
      <c r="F50" s="490">
        <v>4</v>
      </c>
      <c r="G50" s="490">
        <v>1</v>
      </c>
      <c r="H50" s="490">
        <v>4</v>
      </c>
      <c r="I50" s="490"/>
      <c r="J50" s="490">
        <v>4</v>
      </c>
      <c r="K50" s="490">
        <v>1</v>
      </c>
      <c r="L50" s="490">
        <v>4</v>
      </c>
      <c r="M50" s="490">
        <v>2</v>
      </c>
      <c r="N50" s="490">
        <v>1</v>
      </c>
      <c r="O50" s="490">
        <v>2</v>
      </c>
    </row>
    <row r="51" spans="1:15" x14ac:dyDescent="0.25">
      <c r="A51" s="535"/>
      <c r="B51" s="534"/>
      <c r="C51" s="533" t="s">
        <v>405</v>
      </c>
      <c r="D51" s="490">
        <v>2</v>
      </c>
      <c r="E51" s="490"/>
      <c r="F51" s="490">
        <v>2</v>
      </c>
      <c r="G51" s="490"/>
      <c r="H51" s="490">
        <v>1</v>
      </c>
      <c r="I51" s="490"/>
      <c r="J51" s="490">
        <v>2</v>
      </c>
      <c r="K51" s="490"/>
      <c r="L51" s="490">
        <v>1</v>
      </c>
      <c r="M51" s="490"/>
      <c r="N51" s="490"/>
      <c r="O51" s="490">
        <v>1</v>
      </c>
    </row>
    <row r="52" spans="1:15" x14ac:dyDescent="0.25">
      <c r="A52" s="535"/>
      <c r="B52" s="534"/>
      <c r="C52" s="533" t="s">
        <v>193</v>
      </c>
      <c r="D52" s="490">
        <v>2</v>
      </c>
      <c r="E52" s="490"/>
      <c r="F52" s="490">
        <v>2</v>
      </c>
      <c r="G52" s="490"/>
      <c r="H52" s="490">
        <v>1</v>
      </c>
      <c r="I52" s="490"/>
      <c r="J52" s="490">
        <v>2</v>
      </c>
      <c r="K52" s="490"/>
      <c r="L52" s="490">
        <v>1</v>
      </c>
      <c r="M52" s="490"/>
      <c r="N52" s="490"/>
      <c r="O52" s="490">
        <v>1</v>
      </c>
    </row>
    <row r="53" spans="1:15" x14ac:dyDescent="0.25">
      <c r="A53" s="535"/>
      <c r="B53" s="534"/>
      <c r="C53" s="533" t="s">
        <v>406</v>
      </c>
      <c r="D53" s="490"/>
      <c r="E53" s="490"/>
      <c r="F53" s="490"/>
      <c r="G53" s="490"/>
      <c r="H53" s="490"/>
      <c r="I53" s="490"/>
      <c r="J53" s="490"/>
      <c r="K53" s="490"/>
      <c r="L53" s="490"/>
      <c r="M53" s="490"/>
      <c r="N53" s="490"/>
      <c r="O53" s="490"/>
    </row>
    <row r="54" spans="1:15" x14ac:dyDescent="0.25">
      <c r="A54" s="532" t="s">
        <v>194</v>
      </c>
      <c r="B54" s="903" t="s">
        <v>195</v>
      </c>
      <c r="C54" s="531" t="s">
        <v>374</v>
      </c>
      <c r="D54" s="490">
        <v>1</v>
      </c>
      <c r="E54" s="490"/>
      <c r="F54" s="490"/>
      <c r="G54" s="490">
        <v>1</v>
      </c>
      <c r="H54" s="490"/>
      <c r="I54" s="490"/>
      <c r="J54" s="490">
        <v>1</v>
      </c>
      <c r="K54" s="490"/>
      <c r="L54" s="490"/>
      <c r="M54" s="490"/>
      <c r="N54" s="490"/>
      <c r="O54" s="490">
        <v>1</v>
      </c>
    </row>
    <row r="55" spans="1:15" x14ac:dyDescent="0.25">
      <c r="A55" s="906"/>
      <c r="B55" s="904"/>
      <c r="C55" s="531" t="s">
        <v>373</v>
      </c>
      <c r="D55" s="490">
        <v>1</v>
      </c>
      <c r="E55" s="490">
        <v>2</v>
      </c>
      <c r="F55" s="490"/>
      <c r="G55" s="490">
        <v>1</v>
      </c>
      <c r="H55" s="490"/>
      <c r="I55" s="490"/>
      <c r="J55" s="490">
        <v>2</v>
      </c>
      <c r="K55" s="490"/>
      <c r="L55" s="490">
        <v>2</v>
      </c>
      <c r="M55" s="490"/>
      <c r="N55" s="490"/>
      <c r="O55" s="490">
        <v>2</v>
      </c>
    </row>
    <row r="56" spans="1:15" ht="30" x14ac:dyDescent="0.25">
      <c r="A56" s="907"/>
      <c r="B56" s="905"/>
      <c r="C56" s="500" t="s">
        <v>593</v>
      </c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</row>
    <row r="57" spans="1:15" ht="30" x14ac:dyDescent="0.25">
      <c r="A57" s="886" t="s">
        <v>196</v>
      </c>
      <c r="B57" s="908" t="s">
        <v>197</v>
      </c>
      <c r="C57" s="491" t="s">
        <v>198</v>
      </c>
      <c r="D57" s="516">
        <v>1</v>
      </c>
      <c r="E57" s="516">
        <v>1</v>
      </c>
      <c r="F57" s="516"/>
      <c r="G57" s="516">
        <v>1</v>
      </c>
      <c r="H57" s="516"/>
      <c r="I57" s="516">
        <v>1</v>
      </c>
      <c r="J57" s="516"/>
      <c r="K57" s="516">
        <v>1</v>
      </c>
      <c r="L57" s="516"/>
      <c r="M57" s="516"/>
      <c r="N57" s="516"/>
      <c r="O57" s="516">
        <v>1</v>
      </c>
    </row>
    <row r="58" spans="1:15" ht="30" x14ac:dyDescent="0.25">
      <c r="A58" s="886"/>
      <c r="B58" s="908"/>
      <c r="C58" s="491" t="s">
        <v>197</v>
      </c>
      <c r="D58" s="516">
        <v>2</v>
      </c>
      <c r="E58" s="516">
        <v>2</v>
      </c>
      <c r="F58" s="516">
        <v>2</v>
      </c>
      <c r="G58" s="516">
        <v>1</v>
      </c>
      <c r="H58" s="516"/>
      <c r="I58" s="516">
        <v>1</v>
      </c>
      <c r="J58" s="516">
        <v>2</v>
      </c>
      <c r="K58" s="516">
        <v>1</v>
      </c>
      <c r="L58" s="516">
        <v>1</v>
      </c>
      <c r="M58" s="516"/>
      <c r="N58" s="516">
        <v>2</v>
      </c>
      <c r="O58" s="516">
        <v>1</v>
      </c>
    </row>
    <row r="59" spans="1:15" ht="30" x14ac:dyDescent="0.25">
      <c r="A59" s="893" t="s">
        <v>199</v>
      </c>
      <c r="B59" s="896" t="s">
        <v>200</v>
      </c>
      <c r="C59" s="491" t="s">
        <v>376</v>
      </c>
      <c r="D59" s="490">
        <v>1</v>
      </c>
      <c r="E59" s="490"/>
      <c r="F59" s="490">
        <v>1</v>
      </c>
      <c r="G59" s="490"/>
      <c r="H59" s="490"/>
      <c r="I59" s="490"/>
      <c r="J59" s="490">
        <v>1</v>
      </c>
      <c r="K59" s="490"/>
      <c r="L59" s="490"/>
      <c r="M59" s="490">
        <v>1</v>
      </c>
      <c r="N59" s="490"/>
      <c r="O59" s="490">
        <v>1</v>
      </c>
    </row>
    <row r="60" spans="1:15" ht="30" x14ac:dyDescent="0.25">
      <c r="A60" s="894"/>
      <c r="B60" s="897"/>
      <c r="C60" s="491" t="s">
        <v>377</v>
      </c>
      <c r="D60" s="490">
        <v>1</v>
      </c>
      <c r="E60" s="490"/>
      <c r="F60" s="490">
        <v>1</v>
      </c>
      <c r="G60" s="490"/>
      <c r="H60" s="490"/>
      <c r="I60" s="490">
        <v>1</v>
      </c>
      <c r="J60" s="490"/>
      <c r="K60" s="490"/>
      <c r="L60" s="490"/>
      <c r="M60" s="490">
        <v>1</v>
      </c>
      <c r="N60" s="490"/>
      <c r="O60" s="490">
        <v>1</v>
      </c>
    </row>
    <row r="61" spans="1:15" x14ac:dyDescent="0.25">
      <c r="A61" s="895"/>
      <c r="B61" s="898"/>
      <c r="C61" s="491" t="s">
        <v>375</v>
      </c>
      <c r="D61" s="490">
        <v>1</v>
      </c>
      <c r="E61" s="490"/>
      <c r="F61" s="490">
        <v>1</v>
      </c>
      <c r="G61" s="490"/>
      <c r="H61" s="490"/>
      <c r="I61" s="490">
        <v>1</v>
      </c>
      <c r="J61" s="490"/>
      <c r="K61" s="490"/>
      <c r="L61" s="490"/>
      <c r="M61" s="490">
        <v>1</v>
      </c>
      <c r="N61" s="490"/>
      <c r="O61" s="490">
        <v>1</v>
      </c>
    </row>
    <row r="62" spans="1:15" ht="45" x14ac:dyDescent="0.25">
      <c r="A62" s="492" t="s">
        <v>201</v>
      </c>
      <c r="B62" s="491" t="s">
        <v>202</v>
      </c>
      <c r="C62" s="491" t="s">
        <v>190</v>
      </c>
      <c r="D62" s="490"/>
      <c r="E62" s="490"/>
      <c r="F62" s="490"/>
      <c r="G62" s="490"/>
      <c r="H62" s="490"/>
      <c r="I62" s="490"/>
      <c r="J62" s="490"/>
      <c r="K62" s="490"/>
      <c r="L62" s="490"/>
      <c r="M62" s="490"/>
      <c r="N62" s="490"/>
      <c r="O62" s="490"/>
    </row>
    <row r="63" spans="1:15" ht="60" x14ac:dyDescent="0.25">
      <c r="A63" s="893" t="s">
        <v>203</v>
      </c>
      <c r="B63" s="896" t="s">
        <v>191</v>
      </c>
      <c r="C63" s="491" t="s">
        <v>378</v>
      </c>
      <c r="D63" s="641">
        <v>1</v>
      </c>
      <c r="E63" s="641">
        <v>1</v>
      </c>
      <c r="F63" s="641">
        <v>1</v>
      </c>
      <c r="G63" s="641"/>
      <c r="H63" s="641"/>
      <c r="I63" s="641">
        <v>1</v>
      </c>
      <c r="J63" s="641"/>
      <c r="K63" s="641">
        <v>2</v>
      </c>
      <c r="L63" s="641"/>
      <c r="M63" s="641">
        <v>1</v>
      </c>
      <c r="N63" s="641"/>
      <c r="O63" s="641">
        <v>1</v>
      </c>
    </row>
    <row r="64" spans="1:15" ht="30" x14ac:dyDescent="0.25">
      <c r="A64" s="895"/>
      <c r="B64" s="898"/>
      <c r="C64" s="491" t="s">
        <v>192</v>
      </c>
      <c r="D64" s="641">
        <v>1</v>
      </c>
      <c r="E64" s="641"/>
      <c r="F64" s="641">
        <v>1</v>
      </c>
      <c r="G64" s="641"/>
      <c r="H64" s="641"/>
      <c r="I64" s="641">
        <v>1</v>
      </c>
      <c r="J64" s="641"/>
      <c r="K64" s="641"/>
      <c r="L64" s="641"/>
      <c r="M64" s="641">
        <v>1</v>
      </c>
      <c r="N64" s="641"/>
      <c r="O64" s="641"/>
    </row>
    <row r="65" spans="1:15" x14ac:dyDescent="0.25">
      <c r="A65" s="909" t="s">
        <v>204</v>
      </c>
      <c r="B65" s="903" t="s">
        <v>205</v>
      </c>
      <c r="C65" s="491" t="s">
        <v>379</v>
      </c>
      <c r="D65" s="641">
        <v>1</v>
      </c>
      <c r="E65" s="641"/>
      <c r="F65" s="641">
        <v>1</v>
      </c>
      <c r="G65" s="641"/>
      <c r="H65" s="641"/>
      <c r="I65" s="641">
        <v>1</v>
      </c>
      <c r="J65" s="641"/>
      <c r="K65" s="641">
        <v>1</v>
      </c>
      <c r="L65" s="641"/>
      <c r="M65" s="641">
        <v>1</v>
      </c>
      <c r="N65" s="641"/>
      <c r="O65" s="641"/>
    </row>
    <row r="66" spans="1:15" x14ac:dyDescent="0.25">
      <c r="A66" s="906"/>
      <c r="B66" s="904"/>
      <c r="C66" s="491" t="s">
        <v>380</v>
      </c>
      <c r="D66" s="490">
        <v>1</v>
      </c>
      <c r="E66" s="490">
        <v>1</v>
      </c>
      <c r="F66" s="490"/>
      <c r="G66" s="490"/>
      <c r="H66" s="490">
        <v>1</v>
      </c>
      <c r="I66" s="490"/>
      <c r="J66" s="490">
        <v>1</v>
      </c>
      <c r="K66" s="490"/>
      <c r="L66" s="490">
        <v>1</v>
      </c>
      <c r="M66" s="490"/>
      <c r="N66" s="490"/>
      <c r="O66" s="490"/>
    </row>
    <row r="67" spans="1:15" x14ac:dyDescent="0.25">
      <c r="A67" s="906"/>
      <c r="B67" s="904"/>
      <c r="C67" s="491" t="s">
        <v>193</v>
      </c>
      <c r="D67" s="641">
        <v>1</v>
      </c>
      <c r="E67" s="641">
        <v>1</v>
      </c>
      <c r="F67" s="641"/>
      <c r="G67" s="641"/>
      <c r="H67" s="641">
        <v>1</v>
      </c>
      <c r="I67" s="641"/>
      <c r="J67" s="641"/>
      <c r="K67" s="641"/>
      <c r="L67" s="641">
        <v>1</v>
      </c>
      <c r="M67" s="641"/>
      <c r="N67" s="641"/>
      <c r="O67" s="641"/>
    </row>
    <row r="68" spans="1:15" x14ac:dyDescent="0.25">
      <c r="A68" s="907"/>
      <c r="B68" s="905"/>
      <c r="C68" s="491" t="s">
        <v>406</v>
      </c>
      <c r="D68" s="490"/>
      <c r="E68" s="490"/>
      <c r="F68" s="490"/>
      <c r="G68" s="490"/>
      <c r="H68" s="490"/>
      <c r="I68" s="490"/>
      <c r="J68" s="490"/>
      <c r="K68" s="490"/>
      <c r="L68" s="490"/>
      <c r="M68" s="490"/>
      <c r="N68" s="490"/>
      <c r="O68" s="490"/>
    </row>
    <row r="69" spans="1:15" ht="30" x14ac:dyDescent="0.25">
      <c r="A69" s="893" t="s">
        <v>206</v>
      </c>
      <c r="B69" s="896" t="s">
        <v>207</v>
      </c>
      <c r="C69" s="491" t="s">
        <v>382</v>
      </c>
      <c r="D69" s="641">
        <v>1</v>
      </c>
      <c r="E69" s="641">
        <v>1</v>
      </c>
      <c r="F69" s="641"/>
      <c r="G69" s="641">
        <v>1</v>
      </c>
      <c r="H69" s="641"/>
      <c r="I69" s="641"/>
      <c r="J69" s="641"/>
      <c r="K69" s="641">
        <v>1</v>
      </c>
      <c r="L69" s="641"/>
      <c r="M69" s="641"/>
      <c r="N69" s="641"/>
      <c r="O69" s="641"/>
    </row>
    <row r="70" spans="1:15" x14ac:dyDescent="0.25">
      <c r="A70" s="894"/>
      <c r="B70" s="897"/>
      <c r="C70" s="491" t="s">
        <v>373</v>
      </c>
      <c r="D70" s="490">
        <v>1</v>
      </c>
      <c r="E70" s="490"/>
      <c r="F70" s="490"/>
      <c r="G70" s="490">
        <v>1</v>
      </c>
      <c r="H70" s="490"/>
      <c r="I70" s="490"/>
      <c r="J70" s="490"/>
      <c r="K70" s="490">
        <v>1</v>
      </c>
      <c r="L70" s="490"/>
      <c r="M70" s="490"/>
      <c r="N70" s="490"/>
      <c r="O70" s="490">
        <v>1</v>
      </c>
    </row>
    <row r="71" spans="1:15" x14ac:dyDescent="0.25">
      <c r="A71" s="895"/>
      <c r="B71" s="898"/>
      <c r="C71" s="491" t="s">
        <v>381</v>
      </c>
      <c r="D71" s="470"/>
      <c r="E71" s="470"/>
      <c r="F71" s="470"/>
      <c r="G71" s="470"/>
      <c r="H71" s="470"/>
      <c r="I71" s="470"/>
      <c r="J71" s="470"/>
      <c r="K71" s="470"/>
      <c r="L71" s="470"/>
      <c r="M71" s="470"/>
      <c r="N71" s="470"/>
      <c r="O71" s="470"/>
    </row>
    <row r="72" spans="1:15" ht="30" x14ac:dyDescent="0.25">
      <c r="A72" s="886" t="s">
        <v>208</v>
      </c>
      <c r="B72" s="908" t="s">
        <v>209</v>
      </c>
      <c r="C72" s="491" t="s">
        <v>543</v>
      </c>
      <c r="D72" s="641">
        <v>1</v>
      </c>
      <c r="E72" s="641"/>
      <c r="F72" s="641"/>
      <c r="G72" s="641"/>
      <c r="H72" s="641">
        <v>1</v>
      </c>
      <c r="I72" s="641"/>
      <c r="J72" s="641"/>
      <c r="K72" s="641"/>
      <c r="L72" s="641">
        <v>1</v>
      </c>
      <c r="M72" s="641"/>
      <c r="N72" s="641"/>
      <c r="O72" s="641"/>
    </row>
    <row r="73" spans="1:15" x14ac:dyDescent="0.25">
      <c r="A73" s="886"/>
      <c r="B73" s="908"/>
      <c r="C73" s="491" t="s">
        <v>375</v>
      </c>
      <c r="D73" s="490">
        <v>1</v>
      </c>
      <c r="E73" s="490"/>
      <c r="F73" s="490"/>
      <c r="G73" s="490"/>
      <c r="H73" s="490">
        <v>1</v>
      </c>
      <c r="I73" s="490"/>
      <c r="J73" s="490"/>
      <c r="K73" s="490"/>
      <c r="L73" s="490">
        <v>1</v>
      </c>
      <c r="M73" s="490"/>
      <c r="N73" s="490"/>
      <c r="O73" s="490"/>
    </row>
    <row r="74" spans="1:15" ht="30" x14ac:dyDescent="0.25">
      <c r="A74" s="886"/>
      <c r="B74" s="908"/>
      <c r="C74" s="491" t="s">
        <v>377</v>
      </c>
      <c r="D74" s="641">
        <v>1</v>
      </c>
      <c r="E74" s="641"/>
      <c r="F74" s="641"/>
      <c r="G74" s="641"/>
      <c r="H74" s="641">
        <v>1</v>
      </c>
      <c r="I74" s="641"/>
      <c r="J74" s="641"/>
      <c r="K74" s="641"/>
      <c r="L74" s="641">
        <v>1</v>
      </c>
      <c r="M74" s="641"/>
      <c r="N74" s="641"/>
      <c r="O74" s="641"/>
    </row>
    <row r="75" spans="1:15" x14ac:dyDescent="0.25">
      <c r="A75" s="867" t="s">
        <v>617</v>
      </c>
      <c r="B75" s="868"/>
      <c r="C75" s="845"/>
      <c r="D75" s="530">
        <f t="shared" ref="D75:O75" si="1">SUM(D32:D74)</f>
        <v>38</v>
      </c>
      <c r="E75" s="530">
        <f t="shared" si="1"/>
        <v>22</v>
      </c>
      <c r="F75" s="530">
        <f t="shared" si="1"/>
        <v>25</v>
      </c>
      <c r="G75" s="530">
        <f t="shared" si="1"/>
        <v>16</v>
      </c>
      <c r="H75" s="530">
        <f t="shared" si="1"/>
        <v>19</v>
      </c>
      <c r="I75" s="530">
        <f t="shared" si="1"/>
        <v>12</v>
      </c>
      <c r="J75" s="530">
        <f t="shared" si="1"/>
        <v>25</v>
      </c>
      <c r="K75" s="530">
        <f t="shared" si="1"/>
        <v>19</v>
      </c>
      <c r="L75" s="530">
        <f t="shared" si="1"/>
        <v>18</v>
      </c>
      <c r="M75" s="530">
        <f t="shared" si="1"/>
        <v>21</v>
      </c>
      <c r="N75" s="530">
        <f t="shared" si="1"/>
        <v>7</v>
      </c>
      <c r="O75" s="530">
        <f t="shared" si="1"/>
        <v>26</v>
      </c>
    </row>
    <row r="76" spans="1:15" x14ac:dyDescent="0.25">
      <c r="A76" s="483" t="s">
        <v>553</v>
      </c>
      <c r="B76" s="880" t="s">
        <v>632</v>
      </c>
      <c r="C76" s="881"/>
      <c r="D76" s="474"/>
      <c r="E76" s="474"/>
      <c r="F76" s="474"/>
      <c r="G76" s="474"/>
      <c r="H76" s="474"/>
      <c r="I76" s="474"/>
      <c r="J76" s="474"/>
      <c r="K76" s="474"/>
      <c r="L76" s="474"/>
      <c r="M76" s="474"/>
      <c r="N76" s="474"/>
      <c r="O76" s="474"/>
    </row>
    <row r="77" spans="1:15" ht="30" customHeight="1" x14ac:dyDescent="0.25">
      <c r="A77" s="887" t="s">
        <v>878</v>
      </c>
      <c r="B77" s="890" t="s">
        <v>877</v>
      </c>
      <c r="C77" s="662" t="s">
        <v>876</v>
      </c>
      <c r="D77" s="641">
        <v>8</v>
      </c>
      <c r="E77" s="641">
        <v>10</v>
      </c>
      <c r="F77" s="641">
        <v>10</v>
      </c>
      <c r="G77" s="641">
        <v>10</v>
      </c>
      <c r="H77" s="641">
        <v>10</v>
      </c>
      <c r="I77" s="641">
        <v>10</v>
      </c>
      <c r="J77" s="641">
        <v>10</v>
      </c>
      <c r="K77" s="641">
        <v>10</v>
      </c>
      <c r="L77" s="641">
        <v>10</v>
      </c>
      <c r="M77" s="641">
        <v>10</v>
      </c>
      <c r="N77" s="641">
        <v>10</v>
      </c>
      <c r="O77" s="641">
        <v>10</v>
      </c>
    </row>
    <row r="78" spans="1:15" x14ac:dyDescent="0.25">
      <c r="A78" s="888"/>
      <c r="B78" s="891"/>
      <c r="C78" s="663" t="s">
        <v>875</v>
      </c>
      <c r="D78" s="641">
        <v>6</v>
      </c>
      <c r="E78" s="641">
        <v>6</v>
      </c>
      <c r="F78" s="641">
        <v>6</v>
      </c>
      <c r="G78" s="641">
        <v>6</v>
      </c>
      <c r="H78" s="641">
        <v>6</v>
      </c>
      <c r="I78" s="641">
        <v>6</v>
      </c>
      <c r="J78" s="641">
        <v>6</v>
      </c>
      <c r="K78" s="641">
        <v>6</v>
      </c>
      <c r="L78" s="641">
        <v>6</v>
      </c>
      <c r="M78" s="641">
        <v>6</v>
      </c>
      <c r="N78" s="641">
        <v>6</v>
      </c>
      <c r="O78" s="641">
        <v>6</v>
      </c>
    </row>
    <row r="79" spans="1:15" ht="30" x14ac:dyDescent="0.25">
      <c r="A79" s="889"/>
      <c r="B79" s="892"/>
      <c r="C79" s="664" t="s">
        <v>874</v>
      </c>
      <c r="D79" s="641">
        <v>1</v>
      </c>
      <c r="E79" s="641">
        <v>1</v>
      </c>
      <c r="F79" s="641">
        <v>1</v>
      </c>
      <c r="G79" s="641">
        <v>1</v>
      </c>
      <c r="H79" s="641">
        <v>1</v>
      </c>
      <c r="I79" s="641">
        <v>1</v>
      </c>
      <c r="J79" s="641">
        <v>1</v>
      </c>
      <c r="K79" s="641">
        <v>1</v>
      </c>
      <c r="L79" s="641">
        <v>1</v>
      </c>
      <c r="M79" s="641">
        <v>1</v>
      </c>
      <c r="N79" s="641">
        <v>1</v>
      </c>
      <c r="O79" s="641">
        <v>1</v>
      </c>
    </row>
    <row r="80" spans="1:15" ht="45" x14ac:dyDescent="0.25">
      <c r="A80" s="483" t="s">
        <v>630</v>
      </c>
      <c r="B80" s="483" t="s">
        <v>631</v>
      </c>
      <c r="C80" s="483" t="s">
        <v>361</v>
      </c>
      <c r="D80" s="641"/>
      <c r="E80" s="641">
        <v>2</v>
      </c>
      <c r="F80" s="641">
        <v>2</v>
      </c>
      <c r="G80" s="641">
        <v>1</v>
      </c>
      <c r="H80" s="641">
        <v>1</v>
      </c>
      <c r="I80" s="641">
        <v>1</v>
      </c>
      <c r="J80" s="641">
        <v>1</v>
      </c>
      <c r="K80" s="641"/>
      <c r="L80" s="641"/>
      <c r="M80" s="641"/>
      <c r="N80" s="641"/>
      <c r="O80" s="641"/>
    </row>
    <row r="81" spans="1:27" x14ac:dyDescent="0.25">
      <c r="A81" s="869" t="s">
        <v>629</v>
      </c>
      <c r="B81" s="870"/>
      <c r="C81" s="871"/>
      <c r="D81" s="528">
        <f t="shared" ref="D81:O81" si="2">SUM(D77:D80)</f>
        <v>15</v>
      </c>
      <c r="E81" s="528">
        <f t="shared" si="2"/>
        <v>19</v>
      </c>
      <c r="F81" s="528">
        <f t="shared" si="2"/>
        <v>19</v>
      </c>
      <c r="G81" s="528">
        <f t="shared" si="2"/>
        <v>18</v>
      </c>
      <c r="H81" s="528">
        <f t="shared" si="2"/>
        <v>18</v>
      </c>
      <c r="I81" s="528">
        <f t="shared" si="2"/>
        <v>18</v>
      </c>
      <c r="J81" s="528">
        <f t="shared" si="2"/>
        <v>18</v>
      </c>
      <c r="K81" s="528">
        <f t="shared" si="2"/>
        <v>17</v>
      </c>
      <c r="L81" s="528">
        <f t="shared" si="2"/>
        <v>17</v>
      </c>
      <c r="M81" s="528">
        <f t="shared" si="2"/>
        <v>17</v>
      </c>
      <c r="N81" s="528">
        <f t="shared" si="2"/>
        <v>17</v>
      </c>
      <c r="O81" s="528">
        <f t="shared" si="2"/>
        <v>17</v>
      </c>
    </row>
    <row r="82" spans="1:27" ht="15.75" thickBot="1" x14ac:dyDescent="0.3">
      <c r="A82" s="527" t="s">
        <v>26</v>
      </c>
      <c r="B82" s="872" t="s">
        <v>27</v>
      </c>
      <c r="C82" s="872"/>
      <c r="D82" s="472"/>
      <c r="E82" s="472"/>
      <c r="F82" s="472"/>
      <c r="G82" s="472"/>
      <c r="H82" s="472"/>
      <c r="I82" s="472"/>
      <c r="J82" s="472"/>
      <c r="K82" s="472"/>
      <c r="L82" s="472"/>
      <c r="M82" s="472"/>
      <c r="N82" s="504"/>
      <c r="O82" s="504"/>
    </row>
    <row r="83" spans="1:27" x14ac:dyDescent="0.25">
      <c r="A83" s="873">
        <v>40927</v>
      </c>
      <c r="B83" s="875" t="s">
        <v>873</v>
      </c>
      <c r="C83" s="665" t="s">
        <v>872</v>
      </c>
      <c r="D83" s="666">
        <v>20</v>
      </c>
      <c r="E83" s="666">
        <v>30</v>
      </c>
      <c r="F83" s="666">
        <v>30</v>
      </c>
      <c r="G83" s="666">
        <v>30</v>
      </c>
      <c r="H83" s="666">
        <v>30</v>
      </c>
      <c r="I83" s="666">
        <v>30</v>
      </c>
      <c r="J83" s="666">
        <v>30</v>
      </c>
      <c r="K83" s="666">
        <v>30</v>
      </c>
      <c r="L83" s="666">
        <v>30</v>
      </c>
      <c r="M83" s="666">
        <v>30</v>
      </c>
      <c r="N83" s="667">
        <v>30</v>
      </c>
      <c r="O83" s="667">
        <v>30</v>
      </c>
    </row>
    <row r="84" spans="1:27" ht="30" x14ac:dyDescent="0.25">
      <c r="A84" s="874"/>
      <c r="B84" s="876"/>
      <c r="C84" s="665" t="s">
        <v>871</v>
      </c>
      <c r="D84" s="666">
        <v>30</v>
      </c>
      <c r="E84" s="666">
        <v>45</v>
      </c>
      <c r="F84" s="666">
        <v>45</v>
      </c>
      <c r="G84" s="666">
        <v>45</v>
      </c>
      <c r="H84" s="666">
        <v>45</v>
      </c>
      <c r="I84" s="666">
        <v>45</v>
      </c>
      <c r="J84" s="666">
        <v>45</v>
      </c>
      <c r="K84" s="666">
        <v>45</v>
      </c>
      <c r="L84" s="666">
        <v>45</v>
      </c>
      <c r="M84" s="666">
        <v>45</v>
      </c>
      <c r="N84" s="667">
        <v>45</v>
      </c>
      <c r="O84" s="667">
        <v>45</v>
      </c>
    </row>
    <row r="85" spans="1:27" ht="45" x14ac:dyDescent="0.25">
      <c r="A85" s="526" t="s">
        <v>219</v>
      </c>
      <c r="B85" s="478" t="s">
        <v>220</v>
      </c>
      <c r="C85" s="478" t="s">
        <v>870</v>
      </c>
      <c r="D85" s="490">
        <v>24</v>
      </c>
      <c r="E85" s="490">
        <v>20</v>
      </c>
      <c r="F85" s="490"/>
      <c r="G85" s="490"/>
      <c r="H85" s="490"/>
      <c r="I85" s="490"/>
      <c r="J85" s="490"/>
      <c r="K85" s="490"/>
      <c r="L85" s="490"/>
      <c r="M85" s="490"/>
      <c r="N85" s="490"/>
      <c r="O85" s="490">
        <f>2</f>
        <v>2</v>
      </c>
    </row>
    <row r="86" spans="1:27" ht="195" x14ac:dyDescent="0.25">
      <c r="A86" s="492" t="s">
        <v>222</v>
      </c>
      <c r="B86" s="491" t="s">
        <v>223</v>
      </c>
      <c r="C86" s="491" t="s">
        <v>224</v>
      </c>
      <c r="D86" s="641">
        <v>2</v>
      </c>
      <c r="E86" s="641">
        <v>2</v>
      </c>
      <c r="F86" s="641">
        <v>2</v>
      </c>
      <c r="G86" s="641">
        <v>1</v>
      </c>
      <c r="H86" s="641">
        <v>1</v>
      </c>
      <c r="I86" s="641"/>
      <c r="J86" s="641">
        <v>1</v>
      </c>
      <c r="K86" s="641"/>
      <c r="L86" s="641">
        <v>1</v>
      </c>
      <c r="M86" s="641"/>
      <c r="N86" s="641">
        <v>1</v>
      </c>
      <c r="O86" s="641">
        <v>1</v>
      </c>
    </row>
    <row r="87" spans="1:27" x14ac:dyDescent="0.25">
      <c r="A87" s="877" t="s">
        <v>620</v>
      </c>
      <c r="B87" s="878"/>
      <c r="C87" s="879"/>
      <c r="D87" s="525">
        <f t="shared" ref="D87:O87" si="3">SUM(D83:D86)</f>
        <v>76</v>
      </c>
      <c r="E87" s="525">
        <f t="shared" si="3"/>
        <v>97</v>
      </c>
      <c r="F87" s="525">
        <f t="shared" si="3"/>
        <v>77</v>
      </c>
      <c r="G87" s="525">
        <f t="shared" si="3"/>
        <v>76</v>
      </c>
      <c r="H87" s="525">
        <f t="shared" si="3"/>
        <v>76</v>
      </c>
      <c r="I87" s="525">
        <f t="shared" si="3"/>
        <v>75</v>
      </c>
      <c r="J87" s="525">
        <f t="shared" si="3"/>
        <v>76</v>
      </c>
      <c r="K87" s="525">
        <f t="shared" si="3"/>
        <v>75</v>
      </c>
      <c r="L87" s="525">
        <f t="shared" si="3"/>
        <v>76</v>
      </c>
      <c r="M87" s="525">
        <f t="shared" si="3"/>
        <v>75</v>
      </c>
      <c r="N87" s="525">
        <f t="shared" si="3"/>
        <v>76</v>
      </c>
      <c r="O87" s="525">
        <f t="shared" si="3"/>
        <v>78</v>
      </c>
    </row>
    <row r="88" spans="1:27" x14ac:dyDescent="0.25">
      <c r="A88" s="882" t="s">
        <v>28</v>
      </c>
      <c r="B88" s="883"/>
      <c r="C88" s="884"/>
      <c r="D88" s="524"/>
      <c r="E88" s="524"/>
      <c r="F88" s="524"/>
      <c r="G88" s="524"/>
      <c r="H88" s="524"/>
      <c r="I88" s="524"/>
      <c r="J88" s="524"/>
      <c r="K88" s="524"/>
      <c r="L88" s="524"/>
      <c r="M88" s="523"/>
      <c r="N88" s="504"/>
      <c r="O88" s="504"/>
    </row>
    <row r="89" spans="1:27" x14ac:dyDescent="0.25">
      <c r="A89" s="500" t="s">
        <v>12</v>
      </c>
      <c r="B89" s="885" t="s">
        <v>13</v>
      </c>
      <c r="C89" s="885"/>
      <c r="D89" s="499"/>
      <c r="E89" s="522"/>
      <c r="F89" s="499"/>
      <c r="G89" s="499"/>
      <c r="H89" s="499"/>
      <c r="I89" s="499"/>
      <c r="J89" s="499"/>
      <c r="K89" s="499"/>
      <c r="L89" s="499"/>
      <c r="M89" s="470"/>
      <c r="N89" s="493"/>
      <c r="O89" s="493"/>
    </row>
    <row r="90" spans="1:27" ht="45" x14ac:dyDescent="0.25">
      <c r="A90" s="500" t="s">
        <v>252</v>
      </c>
      <c r="B90" s="500" t="s">
        <v>253</v>
      </c>
      <c r="C90" s="500" t="s">
        <v>254</v>
      </c>
      <c r="D90" s="641">
        <v>1</v>
      </c>
      <c r="E90" s="641"/>
      <c r="F90" s="641">
        <v>1</v>
      </c>
      <c r="G90" s="641"/>
      <c r="H90" s="641"/>
      <c r="I90" s="641">
        <v>1</v>
      </c>
      <c r="J90" s="641"/>
      <c r="K90" s="641"/>
      <c r="L90" s="641"/>
      <c r="M90" s="641"/>
      <c r="N90" s="641"/>
      <c r="O90" s="641"/>
    </row>
    <row r="91" spans="1:27" ht="165" x14ac:dyDescent="0.25">
      <c r="A91" s="521" t="s">
        <v>637</v>
      </c>
      <c r="B91" s="521" t="s">
        <v>638</v>
      </c>
      <c r="C91" s="479" t="s">
        <v>639</v>
      </c>
      <c r="D91" s="641">
        <v>2</v>
      </c>
      <c r="E91" s="641">
        <v>2</v>
      </c>
      <c r="F91" s="641">
        <v>2</v>
      </c>
      <c r="G91" s="643">
        <v>2</v>
      </c>
      <c r="H91" s="643">
        <v>2</v>
      </c>
      <c r="I91" s="646">
        <v>2</v>
      </c>
      <c r="J91" s="643">
        <v>2</v>
      </c>
      <c r="K91" s="643">
        <v>2</v>
      </c>
      <c r="L91" s="643">
        <v>2</v>
      </c>
      <c r="M91" s="643">
        <v>2</v>
      </c>
      <c r="N91" s="643">
        <v>2</v>
      </c>
      <c r="O91" s="643">
        <v>2</v>
      </c>
    </row>
    <row r="92" spans="1:27" ht="60" x14ac:dyDescent="0.25">
      <c r="A92" s="886" t="s">
        <v>257</v>
      </c>
      <c r="B92" s="795" t="s">
        <v>258</v>
      </c>
      <c r="C92" s="492" t="s">
        <v>259</v>
      </c>
      <c r="D92" s="641">
        <v>2</v>
      </c>
      <c r="E92" s="641">
        <v>2</v>
      </c>
      <c r="F92" s="641">
        <v>2</v>
      </c>
      <c r="G92" s="641">
        <v>2</v>
      </c>
      <c r="H92" s="641">
        <v>2</v>
      </c>
      <c r="I92" s="641">
        <v>2</v>
      </c>
      <c r="J92" s="641">
        <v>2</v>
      </c>
      <c r="K92" s="641">
        <v>2</v>
      </c>
      <c r="L92" s="641">
        <v>2</v>
      </c>
      <c r="M92" s="641">
        <v>2</v>
      </c>
      <c r="N92" s="641">
        <v>2</v>
      </c>
      <c r="O92" s="641">
        <v>2</v>
      </c>
      <c r="P92" s="13"/>
      <c r="Q92" s="13"/>
      <c r="R92" s="13"/>
      <c r="S92" s="31"/>
      <c r="T92" s="31"/>
      <c r="U92" s="47"/>
      <c r="V92" s="31"/>
      <c r="W92" s="31"/>
      <c r="X92" s="31"/>
      <c r="Y92" s="31"/>
      <c r="Z92" s="31"/>
      <c r="AA92" s="31"/>
    </row>
    <row r="93" spans="1:27" ht="45" x14ac:dyDescent="0.25">
      <c r="A93" s="886"/>
      <c r="B93" s="795"/>
      <c r="C93" s="479" t="s">
        <v>258</v>
      </c>
      <c r="D93" s="641">
        <v>5</v>
      </c>
      <c r="E93" s="641">
        <v>5</v>
      </c>
      <c r="F93" s="641">
        <v>5</v>
      </c>
      <c r="G93" s="641">
        <v>5</v>
      </c>
      <c r="H93" s="641">
        <v>5</v>
      </c>
      <c r="I93" s="641">
        <v>5</v>
      </c>
      <c r="J93" s="641">
        <v>5</v>
      </c>
      <c r="K93" s="641">
        <v>5</v>
      </c>
      <c r="L93" s="641">
        <v>5</v>
      </c>
      <c r="M93" s="641">
        <v>5</v>
      </c>
      <c r="N93" s="641">
        <v>5</v>
      </c>
      <c r="O93" s="641">
        <v>5</v>
      </c>
    </row>
    <row r="94" spans="1:27" x14ac:dyDescent="0.25">
      <c r="A94" s="886"/>
      <c r="B94" s="795"/>
      <c r="C94" s="492" t="s">
        <v>260</v>
      </c>
      <c r="D94" s="490"/>
      <c r="E94" s="490"/>
      <c r="F94" s="490"/>
      <c r="G94" s="490"/>
      <c r="H94" s="490"/>
      <c r="I94" s="516"/>
      <c r="J94" s="516"/>
      <c r="K94" s="517"/>
      <c r="L94" s="517"/>
      <c r="M94" s="517"/>
      <c r="N94" s="517"/>
      <c r="O94" s="516"/>
    </row>
    <row r="95" spans="1:27" ht="120" x14ac:dyDescent="0.25">
      <c r="A95" s="492" t="s">
        <v>869</v>
      </c>
      <c r="B95" s="492" t="s">
        <v>868</v>
      </c>
      <c r="C95" s="500" t="s">
        <v>867</v>
      </c>
      <c r="D95" s="520"/>
      <c r="E95" s="518"/>
      <c r="F95" s="520"/>
      <c r="G95" s="520"/>
      <c r="H95" s="490"/>
      <c r="I95" s="516"/>
      <c r="J95" s="516"/>
      <c r="K95" s="517"/>
      <c r="L95" s="517"/>
      <c r="M95" s="516"/>
      <c r="N95" s="516"/>
      <c r="O95" s="516"/>
    </row>
    <row r="96" spans="1:27" x14ac:dyDescent="0.25">
      <c r="A96" s="479" t="s">
        <v>640</v>
      </c>
      <c r="B96" s="479" t="s">
        <v>641</v>
      </c>
      <c r="C96" s="519" t="s">
        <v>641</v>
      </c>
      <c r="D96" s="518">
        <v>2</v>
      </c>
      <c r="E96" s="518">
        <v>2</v>
      </c>
      <c r="F96" s="518">
        <v>2</v>
      </c>
      <c r="G96" s="518">
        <v>2</v>
      </c>
      <c r="H96" s="490">
        <v>2</v>
      </c>
      <c r="I96" s="516">
        <v>2</v>
      </c>
      <c r="J96" s="516">
        <v>2</v>
      </c>
      <c r="K96" s="517">
        <v>2</v>
      </c>
      <c r="L96" s="517">
        <v>2</v>
      </c>
      <c r="M96" s="516">
        <v>2</v>
      </c>
      <c r="N96" s="516">
        <v>2</v>
      </c>
      <c r="O96" s="516">
        <v>2</v>
      </c>
      <c r="P96" s="11"/>
      <c r="Q96" s="30"/>
      <c r="R96" s="11"/>
      <c r="S96" s="11"/>
      <c r="T96" s="13"/>
      <c r="U96" s="31"/>
      <c r="V96" s="31"/>
      <c r="W96" s="47"/>
      <c r="X96" s="47"/>
      <c r="Y96" s="31"/>
      <c r="Z96" s="31"/>
      <c r="AA96" s="31"/>
    </row>
    <row r="97" spans="1:27" x14ac:dyDescent="0.25">
      <c r="A97" s="846" t="s">
        <v>568</v>
      </c>
      <c r="B97" s="847"/>
      <c r="C97" s="866"/>
      <c r="D97" s="515">
        <f t="shared" ref="D97:O97" si="4">SUM(D90:D96)</f>
        <v>12</v>
      </c>
      <c r="E97" s="515">
        <f t="shared" si="4"/>
        <v>11</v>
      </c>
      <c r="F97" s="515">
        <f t="shared" si="4"/>
        <v>12</v>
      </c>
      <c r="G97" s="515">
        <f t="shared" si="4"/>
        <v>11</v>
      </c>
      <c r="H97" s="515">
        <f t="shared" si="4"/>
        <v>11</v>
      </c>
      <c r="I97" s="515">
        <f t="shared" si="4"/>
        <v>12</v>
      </c>
      <c r="J97" s="515">
        <f t="shared" si="4"/>
        <v>11</v>
      </c>
      <c r="K97" s="515">
        <f t="shared" si="4"/>
        <v>11</v>
      </c>
      <c r="L97" s="515">
        <f t="shared" si="4"/>
        <v>11</v>
      </c>
      <c r="M97" s="515">
        <f t="shared" si="4"/>
        <v>11</v>
      </c>
      <c r="N97" s="515">
        <f t="shared" si="4"/>
        <v>11</v>
      </c>
      <c r="O97" s="515">
        <f t="shared" si="4"/>
        <v>11</v>
      </c>
      <c r="P97" s="518"/>
      <c r="Q97" s="518"/>
      <c r="R97" s="518"/>
      <c r="S97" s="518"/>
      <c r="T97" s="490"/>
      <c r="U97" s="516"/>
      <c r="V97" s="516"/>
      <c r="W97" s="517"/>
      <c r="X97" s="517"/>
      <c r="Y97" s="516"/>
      <c r="Z97" s="516"/>
      <c r="AA97" s="516"/>
    </row>
    <row r="98" spans="1:27" x14ac:dyDescent="0.25">
      <c r="A98" s="841" t="s">
        <v>51</v>
      </c>
      <c r="B98" s="842"/>
      <c r="C98" s="843"/>
      <c r="D98" s="513"/>
      <c r="E98" s="514"/>
      <c r="F98" s="513"/>
      <c r="G98" s="513"/>
      <c r="H98" s="513"/>
      <c r="I98" s="513"/>
      <c r="J98" s="513"/>
      <c r="K98" s="513"/>
      <c r="L98" s="513"/>
      <c r="M98" s="470"/>
      <c r="N98" s="493"/>
      <c r="O98" s="493"/>
    </row>
    <row r="99" spans="1:27" x14ac:dyDescent="0.25">
      <c r="A99" s="481" t="s">
        <v>1</v>
      </c>
      <c r="B99" s="844" t="s">
        <v>16</v>
      </c>
      <c r="C99" s="845"/>
      <c r="D99" s="512"/>
      <c r="E99" s="512"/>
      <c r="F99" s="512"/>
      <c r="G99" s="512"/>
      <c r="H99" s="512"/>
      <c r="I99" s="512"/>
      <c r="J99" s="512"/>
      <c r="K99" s="512"/>
      <c r="L99" s="512"/>
      <c r="M99" s="512"/>
      <c r="N99" s="512"/>
      <c r="O99" s="512"/>
    </row>
    <row r="100" spans="1:27" ht="30" x14ac:dyDescent="0.25">
      <c r="A100" s="492" t="s">
        <v>267</v>
      </c>
      <c r="B100" s="492" t="s">
        <v>268</v>
      </c>
      <c r="C100" s="492" t="s">
        <v>269</v>
      </c>
      <c r="D100" s="470"/>
      <c r="E100" s="470"/>
      <c r="F100" s="470"/>
      <c r="G100" s="470"/>
      <c r="H100" s="470"/>
      <c r="I100" s="470"/>
      <c r="J100" s="470"/>
      <c r="K100" s="470"/>
      <c r="L100" s="470"/>
      <c r="M100" s="470"/>
      <c r="N100" s="470"/>
      <c r="O100" s="470"/>
    </row>
    <row r="101" spans="1:27" x14ac:dyDescent="0.25">
      <c r="A101" s="481" t="s">
        <v>29</v>
      </c>
      <c r="B101" s="481" t="s">
        <v>17</v>
      </c>
      <c r="C101" s="481"/>
      <c r="D101" s="512"/>
      <c r="E101" s="512"/>
      <c r="F101" s="512"/>
      <c r="G101" s="512"/>
      <c r="H101" s="512"/>
      <c r="I101" s="512"/>
      <c r="J101" s="512"/>
      <c r="K101" s="512"/>
      <c r="L101" s="512"/>
      <c r="M101" s="512"/>
      <c r="N101" s="512"/>
      <c r="O101" s="512"/>
    </row>
    <row r="102" spans="1:27" ht="30" x14ac:dyDescent="0.25">
      <c r="A102" s="492" t="s">
        <v>270</v>
      </c>
      <c r="B102" s="492" t="s">
        <v>271</v>
      </c>
      <c r="C102" s="492" t="s">
        <v>272</v>
      </c>
      <c r="D102" s="511"/>
      <c r="E102" s="511"/>
      <c r="F102" s="511"/>
      <c r="G102" s="511"/>
      <c r="H102" s="511"/>
      <c r="I102" s="511"/>
      <c r="J102" s="511"/>
      <c r="K102" s="511"/>
      <c r="L102" s="511"/>
      <c r="M102" s="511"/>
      <c r="N102" s="511"/>
      <c r="O102" s="511"/>
    </row>
    <row r="103" spans="1:27" ht="45" x14ac:dyDescent="0.25">
      <c r="A103" s="492" t="s">
        <v>602</v>
      </c>
      <c r="B103" s="492" t="s">
        <v>601</v>
      </c>
      <c r="C103" s="492" t="s">
        <v>603</v>
      </c>
      <c r="D103" s="511"/>
      <c r="E103" s="511"/>
      <c r="F103" s="511"/>
      <c r="G103" s="511"/>
      <c r="H103" s="511"/>
      <c r="I103" s="511"/>
      <c r="J103" s="511"/>
      <c r="K103" s="511"/>
      <c r="L103" s="511"/>
      <c r="M103" s="511"/>
      <c r="N103" s="511"/>
      <c r="O103" s="511"/>
    </row>
    <row r="104" spans="1:27" x14ac:dyDescent="0.25">
      <c r="A104" s="846" t="s">
        <v>569</v>
      </c>
      <c r="B104" s="847"/>
      <c r="C104" s="510"/>
      <c r="D104" s="509"/>
      <c r="E104" s="509"/>
      <c r="F104" s="509"/>
      <c r="G104" s="509"/>
      <c r="H104" s="509"/>
      <c r="I104" s="509"/>
      <c r="J104" s="509"/>
      <c r="K104" s="509"/>
      <c r="L104" s="509"/>
      <c r="M104" s="509"/>
      <c r="N104" s="509"/>
      <c r="O104" s="509"/>
    </row>
    <row r="105" spans="1:27" x14ac:dyDescent="0.25">
      <c r="A105" s="848" t="s">
        <v>572</v>
      </c>
      <c r="B105" s="849"/>
      <c r="C105" s="850"/>
      <c r="D105" s="508"/>
      <c r="E105" s="508"/>
      <c r="F105" s="508"/>
      <c r="G105" s="508"/>
      <c r="H105" s="508"/>
      <c r="I105" s="508"/>
      <c r="J105" s="508"/>
      <c r="K105" s="508"/>
      <c r="L105" s="508"/>
      <c r="M105" s="508"/>
      <c r="N105" s="508"/>
      <c r="O105" s="508"/>
    </row>
    <row r="106" spans="1:27" x14ac:dyDescent="0.25">
      <c r="A106" s="507" t="s">
        <v>45</v>
      </c>
      <c r="B106" s="506" t="s">
        <v>46</v>
      </c>
      <c r="C106" s="506"/>
      <c r="D106" s="505"/>
      <c r="E106" s="505"/>
      <c r="F106" s="505"/>
      <c r="G106" s="505"/>
      <c r="H106" s="505"/>
      <c r="I106" s="505"/>
      <c r="J106" s="505"/>
      <c r="K106" s="505"/>
      <c r="L106" s="505"/>
      <c r="M106" s="472"/>
      <c r="N106" s="504"/>
      <c r="O106" s="504"/>
    </row>
    <row r="107" spans="1:27" ht="75" x14ac:dyDescent="0.25">
      <c r="A107" s="503" t="s">
        <v>388</v>
      </c>
      <c r="B107" s="502" t="s">
        <v>389</v>
      </c>
      <c r="C107" s="502" t="s">
        <v>348</v>
      </c>
      <c r="D107" s="499">
        <v>1</v>
      </c>
      <c r="E107" s="499"/>
      <c r="F107" s="499">
        <v>1</v>
      </c>
      <c r="G107" s="499"/>
      <c r="H107" s="499"/>
      <c r="I107" s="499"/>
      <c r="J107" s="499">
        <v>1</v>
      </c>
      <c r="K107" s="499"/>
      <c r="L107" s="499"/>
      <c r="M107" s="499"/>
      <c r="N107" s="499"/>
      <c r="O107" s="499"/>
    </row>
    <row r="108" spans="1:27" ht="45" x14ac:dyDescent="0.25">
      <c r="A108" s="501" t="s">
        <v>356</v>
      </c>
      <c r="B108" s="500" t="s">
        <v>357</v>
      </c>
      <c r="C108" s="500" t="s">
        <v>358</v>
      </c>
      <c r="D108" s="499">
        <v>1</v>
      </c>
      <c r="E108" s="499">
        <v>1</v>
      </c>
      <c r="F108" s="499">
        <v>1</v>
      </c>
      <c r="G108" s="499"/>
      <c r="H108" s="499">
        <v>1</v>
      </c>
      <c r="I108" s="499"/>
      <c r="J108" s="499">
        <v>1</v>
      </c>
      <c r="K108" s="499"/>
      <c r="L108" s="499">
        <v>1</v>
      </c>
      <c r="M108" s="499"/>
      <c r="N108" s="499">
        <v>1</v>
      </c>
      <c r="O108" s="499"/>
    </row>
    <row r="109" spans="1:27" ht="15.75" thickBot="1" x14ac:dyDescent="0.3">
      <c r="A109" s="851" t="s">
        <v>626</v>
      </c>
      <c r="B109" s="852"/>
      <c r="C109" s="853"/>
      <c r="D109" s="498">
        <f t="shared" ref="D109:O109" si="5">SUM(D107:D108)</f>
        <v>2</v>
      </c>
      <c r="E109" s="498">
        <f t="shared" si="5"/>
        <v>1</v>
      </c>
      <c r="F109" s="498">
        <f t="shared" si="5"/>
        <v>2</v>
      </c>
      <c r="G109" s="498">
        <f t="shared" si="5"/>
        <v>0</v>
      </c>
      <c r="H109" s="498">
        <f t="shared" si="5"/>
        <v>1</v>
      </c>
      <c r="I109" s="498">
        <f t="shared" si="5"/>
        <v>0</v>
      </c>
      <c r="J109" s="498">
        <f t="shared" si="5"/>
        <v>2</v>
      </c>
      <c r="K109" s="498">
        <f t="shared" si="5"/>
        <v>0</v>
      </c>
      <c r="L109" s="498">
        <f t="shared" si="5"/>
        <v>1</v>
      </c>
      <c r="M109" s="498">
        <f t="shared" si="5"/>
        <v>0</v>
      </c>
      <c r="N109" s="498">
        <f t="shared" si="5"/>
        <v>1</v>
      </c>
      <c r="O109" s="498">
        <f t="shared" si="5"/>
        <v>0</v>
      </c>
    </row>
    <row r="110" spans="1:27" ht="15.75" thickBot="1" x14ac:dyDescent="0.3">
      <c r="A110" s="497" t="s">
        <v>40</v>
      </c>
      <c r="B110" s="857" t="s">
        <v>41</v>
      </c>
      <c r="C110" s="858"/>
      <c r="D110" s="496"/>
      <c r="E110" s="496"/>
      <c r="F110" s="496"/>
      <c r="G110" s="496"/>
      <c r="H110" s="496"/>
      <c r="I110" s="496"/>
      <c r="J110" s="496"/>
      <c r="K110" s="496"/>
      <c r="L110" s="496"/>
      <c r="M110" s="496"/>
      <c r="N110" s="496"/>
      <c r="O110" s="496"/>
    </row>
    <row r="111" spans="1:27" ht="30" x14ac:dyDescent="0.25">
      <c r="A111" s="668">
        <v>37274</v>
      </c>
      <c r="B111" s="669" t="s">
        <v>866</v>
      </c>
      <c r="C111" s="670" t="s">
        <v>865</v>
      </c>
      <c r="D111" s="671">
        <v>1</v>
      </c>
      <c r="E111" s="671"/>
      <c r="F111" s="671"/>
      <c r="G111" s="671"/>
      <c r="H111" s="671"/>
      <c r="I111" s="671"/>
      <c r="J111" s="671">
        <v>1</v>
      </c>
      <c r="K111" s="671"/>
      <c r="L111" s="671"/>
      <c r="M111" s="671"/>
      <c r="N111" s="671">
        <v>1</v>
      </c>
      <c r="O111" s="671"/>
    </row>
    <row r="112" spans="1:27" ht="30" x14ac:dyDescent="0.25">
      <c r="A112" s="672"/>
      <c r="B112" s="672"/>
      <c r="C112" s="670" t="s">
        <v>864</v>
      </c>
      <c r="D112" s="673">
        <v>1</v>
      </c>
      <c r="E112" s="673"/>
      <c r="F112" s="673"/>
      <c r="G112" s="673"/>
      <c r="H112" s="673"/>
      <c r="I112" s="673"/>
      <c r="J112" s="673"/>
      <c r="K112" s="673">
        <v>1</v>
      </c>
      <c r="L112" s="673"/>
      <c r="M112" s="673"/>
      <c r="N112" s="673"/>
      <c r="O112" s="673">
        <v>1</v>
      </c>
    </row>
    <row r="113" spans="1:27" x14ac:dyDescent="0.25">
      <c r="A113" s="672"/>
      <c r="B113" s="672"/>
      <c r="C113" s="670" t="s">
        <v>863</v>
      </c>
      <c r="D113" s="673">
        <v>1</v>
      </c>
      <c r="E113" s="673"/>
      <c r="F113" s="673"/>
      <c r="G113" s="673"/>
      <c r="H113" s="673"/>
      <c r="I113" s="673">
        <v>1</v>
      </c>
      <c r="J113" s="673"/>
      <c r="K113" s="673"/>
      <c r="L113" s="673"/>
      <c r="M113" s="673"/>
      <c r="N113" s="673"/>
      <c r="O113" s="673"/>
    </row>
    <row r="114" spans="1:27" ht="45" x14ac:dyDescent="0.25">
      <c r="A114" s="674"/>
      <c r="B114" s="674"/>
      <c r="C114" s="675" t="s">
        <v>862</v>
      </c>
      <c r="D114" s="674">
        <v>1</v>
      </c>
      <c r="E114" s="674"/>
      <c r="F114" s="674">
        <v>1</v>
      </c>
      <c r="G114" s="674"/>
      <c r="H114" s="674"/>
      <c r="I114" s="674"/>
      <c r="J114" s="674">
        <v>1</v>
      </c>
      <c r="K114" s="674"/>
      <c r="L114" s="674"/>
      <c r="M114" s="674">
        <v>1</v>
      </c>
      <c r="N114" s="674"/>
      <c r="O114" s="674"/>
    </row>
    <row r="115" spans="1:27" x14ac:dyDescent="0.25">
      <c r="A115" s="676"/>
      <c r="B115" s="676"/>
      <c r="C115" s="677" t="s">
        <v>861</v>
      </c>
      <c r="D115" s="678">
        <v>1</v>
      </c>
      <c r="E115" s="678"/>
      <c r="F115" s="678"/>
      <c r="G115" s="678"/>
      <c r="H115" s="678"/>
      <c r="I115" s="678">
        <v>1</v>
      </c>
      <c r="J115" s="678"/>
      <c r="K115" s="678"/>
      <c r="L115" s="678"/>
      <c r="M115" s="676"/>
      <c r="N115" s="676"/>
      <c r="O115" s="676"/>
    </row>
    <row r="116" spans="1:27" ht="30" x14ac:dyDescent="0.25">
      <c r="A116" s="492" t="s">
        <v>59</v>
      </c>
      <c r="B116" s="495" t="s">
        <v>60</v>
      </c>
      <c r="C116" s="495"/>
      <c r="D116" s="471">
        <v>1</v>
      </c>
      <c r="E116" s="494">
        <v>2</v>
      </c>
      <c r="F116" s="494">
        <v>2</v>
      </c>
      <c r="G116" s="471">
        <v>1</v>
      </c>
      <c r="H116" s="471">
        <v>1</v>
      </c>
      <c r="I116" s="471">
        <v>1</v>
      </c>
      <c r="J116" s="471"/>
      <c r="K116" s="471">
        <v>1</v>
      </c>
      <c r="L116" s="471"/>
      <c r="M116" s="470"/>
      <c r="N116" s="493">
        <v>1</v>
      </c>
      <c r="O116" s="493"/>
    </row>
    <row r="117" spans="1:27" ht="60" x14ac:dyDescent="0.25">
      <c r="A117" s="492" t="s">
        <v>547</v>
      </c>
      <c r="B117" s="491" t="s">
        <v>545</v>
      </c>
      <c r="C117" s="491" t="s">
        <v>549</v>
      </c>
      <c r="D117" s="679">
        <v>1</v>
      </c>
      <c r="E117" s="679">
        <v>1</v>
      </c>
      <c r="F117" s="679"/>
      <c r="G117" s="679"/>
      <c r="H117" s="679">
        <v>1</v>
      </c>
      <c r="I117" s="679"/>
      <c r="J117" s="679"/>
      <c r="K117" s="679"/>
      <c r="L117" s="679">
        <v>1</v>
      </c>
      <c r="M117" s="680"/>
      <c r="N117" s="681"/>
      <c r="O117" s="681"/>
      <c r="P117" s="50"/>
      <c r="Q117" s="51"/>
      <c r="R117" s="51"/>
      <c r="S117" s="50"/>
      <c r="T117" s="50"/>
      <c r="U117" s="50"/>
      <c r="V117" s="50"/>
      <c r="W117" s="50"/>
      <c r="X117" s="50"/>
      <c r="Y117" s="17"/>
      <c r="Z117" s="28"/>
      <c r="AA117" s="28"/>
    </row>
    <row r="118" spans="1:27" ht="75" x14ac:dyDescent="0.25">
      <c r="A118" s="492" t="s">
        <v>548</v>
      </c>
      <c r="B118" s="491" t="s">
        <v>546</v>
      </c>
      <c r="C118" s="491" t="s">
        <v>550</v>
      </c>
      <c r="D118" s="474">
        <v>1</v>
      </c>
      <c r="E118" s="490"/>
      <c r="F118" s="474"/>
      <c r="G118" s="471">
        <v>1</v>
      </c>
      <c r="H118" s="489"/>
      <c r="I118" s="489"/>
      <c r="J118" s="489"/>
      <c r="K118" s="471">
        <v>1</v>
      </c>
      <c r="L118" s="489"/>
      <c r="M118" s="489"/>
      <c r="N118" s="471">
        <v>1</v>
      </c>
      <c r="O118" s="489"/>
      <c r="P118" s="471"/>
      <c r="Q118" s="471"/>
      <c r="R118" s="471"/>
      <c r="S118" s="471"/>
      <c r="T118" s="471"/>
      <c r="U118" s="471"/>
      <c r="V118" s="471"/>
      <c r="W118" s="471"/>
      <c r="X118" s="471"/>
      <c r="Y118" s="470"/>
      <c r="Z118" s="493"/>
      <c r="AA118" s="493"/>
    </row>
    <row r="119" spans="1:27" x14ac:dyDescent="0.25">
      <c r="A119" s="859" t="s">
        <v>627</v>
      </c>
      <c r="B119" s="860"/>
      <c r="C119" s="861"/>
      <c r="D119" s="488">
        <f t="shared" ref="D119:O119" si="6">SUM(D111:D118)</f>
        <v>8</v>
      </c>
      <c r="E119" s="488">
        <f t="shared" si="6"/>
        <v>3</v>
      </c>
      <c r="F119" s="488">
        <f t="shared" si="6"/>
        <v>3</v>
      </c>
      <c r="G119" s="488">
        <f t="shared" si="6"/>
        <v>2</v>
      </c>
      <c r="H119" s="488">
        <f t="shared" si="6"/>
        <v>2</v>
      </c>
      <c r="I119" s="488">
        <f t="shared" si="6"/>
        <v>3</v>
      </c>
      <c r="J119" s="488">
        <f t="shared" si="6"/>
        <v>2</v>
      </c>
      <c r="K119" s="488">
        <f t="shared" si="6"/>
        <v>3</v>
      </c>
      <c r="L119" s="488">
        <f t="shared" si="6"/>
        <v>1</v>
      </c>
      <c r="M119" s="488">
        <f t="shared" si="6"/>
        <v>1</v>
      </c>
      <c r="N119" s="488">
        <f t="shared" si="6"/>
        <v>3</v>
      </c>
      <c r="O119" s="488">
        <f t="shared" si="6"/>
        <v>1</v>
      </c>
    </row>
    <row r="120" spans="1:27" x14ac:dyDescent="0.25">
      <c r="A120" s="483" t="s">
        <v>43</v>
      </c>
      <c r="B120" s="862" t="s">
        <v>42</v>
      </c>
      <c r="C120" s="863"/>
      <c r="D120" s="486"/>
      <c r="E120" s="487"/>
      <c r="F120" s="486"/>
      <c r="G120" s="486"/>
      <c r="H120" s="486"/>
      <c r="I120" s="486"/>
      <c r="J120" s="486"/>
      <c r="K120" s="485"/>
      <c r="L120" s="485"/>
      <c r="M120" s="474"/>
      <c r="N120" s="484"/>
      <c r="O120" s="484"/>
    </row>
    <row r="121" spans="1:27" x14ac:dyDescent="0.25">
      <c r="A121" s="483" t="s">
        <v>552</v>
      </c>
      <c r="B121" s="482" t="s">
        <v>551</v>
      </c>
      <c r="C121" s="482" t="s">
        <v>348</v>
      </c>
      <c r="D121" s="473">
        <v>1</v>
      </c>
      <c r="E121" s="473"/>
      <c r="F121" s="473"/>
      <c r="G121" s="473">
        <v>1</v>
      </c>
      <c r="H121" s="473"/>
      <c r="I121" s="473"/>
      <c r="J121" s="473"/>
      <c r="K121" s="473">
        <v>1</v>
      </c>
      <c r="L121" s="473"/>
      <c r="M121" s="473"/>
      <c r="N121" s="473">
        <v>1</v>
      </c>
      <c r="O121" s="473"/>
    </row>
    <row r="122" spans="1:27" x14ac:dyDescent="0.25">
      <c r="A122" s="481" t="s">
        <v>61</v>
      </c>
      <c r="B122" s="864" t="s">
        <v>62</v>
      </c>
      <c r="C122" s="865"/>
      <c r="D122" s="480"/>
      <c r="E122" s="480"/>
      <c r="F122" s="480"/>
      <c r="G122" s="480"/>
      <c r="H122" s="480"/>
      <c r="I122" s="480"/>
      <c r="J122" s="480"/>
      <c r="K122" s="480"/>
      <c r="L122" s="480"/>
      <c r="M122" s="480"/>
      <c r="N122" s="480"/>
      <c r="O122" s="480"/>
    </row>
    <row r="123" spans="1:27" ht="60" x14ac:dyDescent="0.25">
      <c r="A123" s="479" t="s">
        <v>596</v>
      </c>
      <c r="B123" s="478" t="s">
        <v>597</v>
      </c>
      <c r="C123" s="478" t="s">
        <v>368</v>
      </c>
      <c r="D123" s="477"/>
      <c r="E123" s="477"/>
      <c r="F123" s="477"/>
      <c r="G123" s="477"/>
      <c r="H123" s="477"/>
      <c r="I123" s="477"/>
      <c r="J123" s="477"/>
      <c r="K123" s="477"/>
      <c r="L123" s="477"/>
      <c r="M123" s="477"/>
      <c r="N123" s="477"/>
      <c r="O123" s="477"/>
    </row>
    <row r="124" spans="1:27" x14ac:dyDescent="0.25">
      <c r="A124" s="846" t="s">
        <v>860</v>
      </c>
      <c r="B124" s="847"/>
      <c r="C124" s="866"/>
      <c r="D124" s="476">
        <f t="shared" ref="D124:O124" si="7">D123+D121</f>
        <v>1</v>
      </c>
      <c r="E124" s="476">
        <f t="shared" si="7"/>
        <v>0</v>
      </c>
      <c r="F124" s="476">
        <f t="shared" si="7"/>
        <v>0</v>
      </c>
      <c r="G124" s="476">
        <f t="shared" si="7"/>
        <v>1</v>
      </c>
      <c r="H124" s="476">
        <f t="shared" si="7"/>
        <v>0</v>
      </c>
      <c r="I124" s="476">
        <f t="shared" si="7"/>
        <v>0</v>
      </c>
      <c r="J124" s="476">
        <f t="shared" si="7"/>
        <v>0</v>
      </c>
      <c r="K124" s="476">
        <f t="shared" si="7"/>
        <v>1</v>
      </c>
      <c r="L124" s="476">
        <f t="shared" si="7"/>
        <v>0</v>
      </c>
      <c r="M124" s="476">
        <f t="shared" si="7"/>
        <v>0</v>
      </c>
      <c r="N124" s="476">
        <f t="shared" si="7"/>
        <v>1</v>
      </c>
      <c r="O124" s="476">
        <f t="shared" si="7"/>
        <v>0</v>
      </c>
    </row>
    <row r="125" spans="1:27" x14ac:dyDescent="0.25">
      <c r="A125" s="854" t="s">
        <v>28</v>
      </c>
      <c r="B125" s="855"/>
      <c r="C125" s="856"/>
      <c r="D125" s="472"/>
      <c r="E125" s="472"/>
      <c r="F125" s="472"/>
      <c r="G125" s="472"/>
      <c r="H125" s="472"/>
      <c r="I125" s="472"/>
      <c r="J125" s="472"/>
      <c r="K125" s="472"/>
      <c r="L125" s="472"/>
      <c r="M125" s="472"/>
      <c r="N125" s="472"/>
      <c r="O125" s="472"/>
    </row>
    <row r="126" spans="1:27" x14ac:dyDescent="0.25">
      <c r="A126" s="475" t="s">
        <v>12</v>
      </c>
      <c r="B126" s="839" t="s">
        <v>13</v>
      </c>
      <c r="C126" s="840"/>
      <c r="D126" s="474"/>
      <c r="E126" s="474"/>
      <c r="F126" s="474"/>
      <c r="G126" s="474"/>
      <c r="H126" s="474"/>
      <c r="I126" s="474"/>
      <c r="J126" s="474"/>
      <c r="K126" s="474"/>
      <c r="L126" s="474"/>
      <c r="M126" s="474"/>
      <c r="N126" s="474"/>
      <c r="O126" s="474"/>
    </row>
    <row r="127" spans="1:27" x14ac:dyDescent="0.25">
      <c r="A127" s="820" t="s">
        <v>255</v>
      </c>
      <c r="B127" s="835" t="s">
        <v>256</v>
      </c>
      <c r="C127" s="836" t="s">
        <v>859</v>
      </c>
      <c r="D127" s="818">
        <v>2</v>
      </c>
      <c r="E127" s="818">
        <v>2</v>
      </c>
      <c r="F127" s="818">
        <v>1</v>
      </c>
      <c r="G127" s="818">
        <v>1</v>
      </c>
      <c r="H127" s="818">
        <v>1</v>
      </c>
      <c r="I127" s="818">
        <v>1</v>
      </c>
      <c r="J127" s="818"/>
      <c r="K127" s="818"/>
      <c r="L127" s="818"/>
      <c r="M127" s="818"/>
      <c r="N127" s="818"/>
      <c r="O127" s="830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x14ac:dyDescent="0.25">
      <c r="A128" s="820"/>
      <c r="B128" s="835"/>
      <c r="C128" s="837"/>
      <c r="D128" s="819"/>
      <c r="E128" s="819"/>
      <c r="F128" s="819"/>
      <c r="G128" s="819"/>
      <c r="H128" s="819"/>
      <c r="I128" s="819"/>
      <c r="J128" s="819"/>
      <c r="K128" s="819"/>
      <c r="L128" s="819"/>
      <c r="M128" s="819"/>
      <c r="N128" s="819"/>
      <c r="O128" s="831"/>
      <c r="P128" s="818"/>
      <c r="Q128" s="818"/>
      <c r="R128" s="818"/>
      <c r="S128" s="818"/>
      <c r="T128" s="818"/>
      <c r="U128" s="818"/>
    </row>
    <row r="129" spans="1:21" x14ac:dyDescent="0.25">
      <c r="A129" s="820"/>
      <c r="B129" s="835"/>
      <c r="C129" s="837"/>
      <c r="D129" s="470"/>
      <c r="E129" s="470"/>
      <c r="F129" s="470"/>
      <c r="G129" s="470"/>
      <c r="H129" s="470"/>
      <c r="I129" s="470"/>
      <c r="J129" s="470"/>
      <c r="K129" s="470"/>
      <c r="L129" s="470"/>
      <c r="M129" s="470"/>
      <c r="N129" s="470"/>
      <c r="P129" s="819"/>
      <c r="Q129" s="819"/>
      <c r="R129" s="819"/>
      <c r="S129" s="819"/>
      <c r="T129" s="819"/>
      <c r="U129" s="819"/>
    </row>
    <row r="130" spans="1:21" x14ac:dyDescent="0.25">
      <c r="A130" s="820"/>
      <c r="B130" s="835"/>
      <c r="C130" s="837"/>
      <c r="D130" s="470"/>
      <c r="E130" s="470"/>
      <c r="F130" s="470"/>
      <c r="G130" s="470"/>
      <c r="H130" s="470"/>
      <c r="I130" s="470"/>
      <c r="J130" s="470"/>
      <c r="K130" s="470"/>
      <c r="L130" s="470"/>
      <c r="M130" s="470"/>
      <c r="N130" s="470"/>
      <c r="O130" s="469"/>
    </row>
    <row r="131" spans="1:21" x14ac:dyDescent="0.25">
      <c r="A131" s="820"/>
      <c r="B131" s="835"/>
      <c r="C131" s="837"/>
      <c r="D131" s="470"/>
      <c r="E131" s="470"/>
      <c r="F131" s="470"/>
      <c r="G131" s="470"/>
      <c r="H131" s="470"/>
      <c r="I131" s="470"/>
      <c r="J131" s="470"/>
      <c r="K131" s="470"/>
      <c r="L131" s="470"/>
      <c r="M131" s="470"/>
      <c r="N131" s="470"/>
      <c r="O131" s="469"/>
    </row>
    <row r="132" spans="1:21" x14ac:dyDescent="0.25">
      <c r="A132" s="820"/>
      <c r="B132" s="835"/>
      <c r="C132" s="837"/>
      <c r="D132" s="470"/>
      <c r="E132" s="470"/>
      <c r="F132" s="470"/>
      <c r="G132" s="470"/>
      <c r="H132" s="470"/>
      <c r="I132" s="470"/>
      <c r="J132" s="470"/>
      <c r="K132" s="470"/>
      <c r="L132" s="470"/>
      <c r="M132" s="470"/>
      <c r="N132" s="470"/>
      <c r="O132" s="469"/>
    </row>
    <row r="133" spans="1:21" x14ac:dyDescent="0.25">
      <c r="A133" s="820"/>
      <c r="B133" s="835"/>
      <c r="C133" s="837"/>
      <c r="D133" s="472"/>
      <c r="E133" s="472"/>
      <c r="F133" s="472"/>
      <c r="G133" s="472"/>
      <c r="H133" s="472"/>
      <c r="I133" s="472"/>
      <c r="J133" s="472"/>
      <c r="K133" s="472"/>
      <c r="L133" s="472"/>
      <c r="M133" s="472"/>
      <c r="N133" s="472"/>
      <c r="O133" s="472"/>
    </row>
    <row r="134" spans="1:21" x14ac:dyDescent="0.25">
      <c r="A134" s="820"/>
      <c r="B134" s="835"/>
      <c r="C134" s="837"/>
      <c r="D134" s="470"/>
      <c r="E134" s="470"/>
      <c r="F134" s="470"/>
      <c r="G134" s="470"/>
      <c r="H134" s="470"/>
      <c r="I134" s="470"/>
      <c r="J134" s="470"/>
      <c r="K134" s="470"/>
      <c r="L134" s="470"/>
      <c r="M134" s="470"/>
      <c r="N134" s="470"/>
      <c r="O134" s="469"/>
    </row>
    <row r="135" spans="1:21" x14ac:dyDescent="0.25">
      <c r="A135" s="820"/>
      <c r="B135" s="835"/>
      <c r="C135" s="838"/>
      <c r="D135" s="470"/>
      <c r="E135" s="470"/>
      <c r="F135" s="470"/>
      <c r="G135" s="470"/>
      <c r="H135" s="470"/>
      <c r="I135" s="470"/>
      <c r="J135" s="470"/>
      <c r="K135" s="470"/>
      <c r="L135" s="470"/>
      <c r="M135" s="470"/>
      <c r="N135" s="470"/>
      <c r="O135" s="469"/>
    </row>
    <row r="136" spans="1:21" x14ac:dyDescent="0.25">
      <c r="A136" s="832" t="s">
        <v>568</v>
      </c>
      <c r="B136" s="833"/>
      <c r="C136" s="834"/>
      <c r="D136" s="468">
        <f t="shared" ref="D136:O136" si="8">SUM(D127:D135)</f>
        <v>2</v>
      </c>
      <c r="E136" s="468">
        <f t="shared" si="8"/>
        <v>2</v>
      </c>
      <c r="F136" s="468">
        <f t="shared" si="8"/>
        <v>1</v>
      </c>
      <c r="G136" s="468">
        <f t="shared" si="8"/>
        <v>1</v>
      </c>
      <c r="H136" s="468">
        <f t="shared" si="8"/>
        <v>1</v>
      </c>
      <c r="I136" s="468">
        <f t="shared" si="8"/>
        <v>1</v>
      </c>
      <c r="J136" s="468">
        <f t="shared" si="8"/>
        <v>0</v>
      </c>
      <c r="K136" s="468">
        <f t="shared" si="8"/>
        <v>0</v>
      </c>
      <c r="L136" s="468">
        <f t="shared" si="8"/>
        <v>0</v>
      </c>
      <c r="M136" s="468">
        <f t="shared" si="8"/>
        <v>0</v>
      </c>
      <c r="N136" s="468">
        <f t="shared" si="8"/>
        <v>0</v>
      </c>
      <c r="O136" s="468">
        <f t="shared" si="8"/>
        <v>0</v>
      </c>
    </row>
    <row r="137" spans="1:21" ht="18.75" x14ac:dyDescent="0.25">
      <c r="A137" s="829" t="s">
        <v>628</v>
      </c>
      <c r="B137" s="829"/>
      <c r="C137" s="829"/>
      <c r="D137" s="462">
        <f t="shared" ref="D137:O137" si="9">D136+D124+D119+D109+D104+D97+D87+D81+D75+D30+D27</f>
        <v>205</v>
      </c>
      <c r="E137" s="462">
        <f t="shared" si="9"/>
        <v>183</v>
      </c>
      <c r="F137" s="462">
        <f t="shared" si="9"/>
        <v>140</v>
      </c>
      <c r="G137" s="462">
        <f t="shared" si="9"/>
        <v>125</v>
      </c>
      <c r="H137" s="462">
        <f t="shared" si="9"/>
        <v>129</v>
      </c>
      <c r="I137" s="462">
        <f t="shared" si="9"/>
        <v>122</v>
      </c>
      <c r="J137" s="462">
        <f t="shared" si="9"/>
        <v>134</v>
      </c>
      <c r="K137" s="462">
        <f t="shared" si="9"/>
        <v>127</v>
      </c>
      <c r="L137" s="462">
        <f t="shared" si="9"/>
        <v>126</v>
      </c>
      <c r="M137" s="462">
        <f t="shared" si="9"/>
        <v>125</v>
      </c>
      <c r="N137" s="462">
        <f t="shared" si="9"/>
        <v>116</v>
      </c>
      <c r="O137" s="462">
        <f t="shared" si="9"/>
        <v>134</v>
      </c>
    </row>
    <row r="138" spans="1:21" ht="18.75" x14ac:dyDescent="0.25">
      <c r="A138" s="824" t="s">
        <v>372</v>
      </c>
      <c r="B138" s="824"/>
      <c r="C138" s="824"/>
      <c r="D138" s="466"/>
      <c r="E138" s="467"/>
      <c r="F138" s="466"/>
      <c r="G138" s="466"/>
      <c r="H138" s="466"/>
      <c r="I138" s="466"/>
      <c r="J138" s="466"/>
      <c r="K138" s="466"/>
      <c r="L138" s="466"/>
      <c r="M138" s="466"/>
      <c r="N138" s="466"/>
      <c r="O138" s="466"/>
    </row>
    <row r="139" spans="1:21" x14ac:dyDescent="0.25">
      <c r="A139" s="432"/>
      <c r="B139" s="432"/>
      <c r="C139" s="432"/>
      <c r="D139" s="464"/>
      <c r="E139" s="465"/>
      <c r="F139" s="464"/>
      <c r="G139" s="464"/>
      <c r="H139" s="464"/>
      <c r="I139" s="464"/>
      <c r="J139" s="464"/>
      <c r="K139" s="464"/>
      <c r="L139" s="464"/>
      <c r="M139" s="464"/>
      <c r="N139" s="464"/>
      <c r="O139" s="464"/>
    </row>
    <row r="140" spans="1:21" x14ac:dyDescent="0.25">
      <c r="A140" s="432"/>
      <c r="B140" s="432"/>
      <c r="C140" s="432"/>
      <c r="D140" s="430"/>
      <c r="E140" s="463"/>
      <c r="F140" s="430"/>
      <c r="G140" s="430"/>
      <c r="H140" s="430"/>
      <c r="I140" s="430"/>
      <c r="J140" s="430"/>
      <c r="K140" s="430"/>
      <c r="L140" s="430"/>
      <c r="M140" s="430"/>
      <c r="N140" s="430"/>
      <c r="O140" s="430"/>
    </row>
    <row r="141" spans="1:21" ht="18.75" x14ac:dyDescent="0.25">
      <c r="A141" s="432"/>
      <c r="B141" s="432"/>
      <c r="C141" s="432"/>
      <c r="D141" s="462"/>
      <c r="E141" s="462"/>
      <c r="F141" s="462"/>
      <c r="G141" s="462"/>
      <c r="H141" s="462"/>
      <c r="I141" s="462"/>
      <c r="J141" s="462"/>
      <c r="K141" s="462"/>
      <c r="L141" s="462"/>
      <c r="M141" s="462"/>
      <c r="N141" s="462"/>
      <c r="O141" s="462"/>
    </row>
    <row r="142" spans="1:21" x14ac:dyDescent="0.25">
      <c r="A142" s="432"/>
      <c r="B142" s="432"/>
      <c r="C142" s="432"/>
      <c r="D142" s="432"/>
      <c r="E142" s="461"/>
      <c r="F142" s="432"/>
      <c r="G142" s="432"/>
      <c r="H142" s="432"/>
      <c r="I142" s="432"/>
      <c r="J142" s="432"/>
      <c r="K142" s="432"/>
      <c r="L142" s="432"/>
      <c r="M142" s="432"/>
      <c r="N142" s="432"/>
      <c r="O142" s="432"/>
    </row>
    <row r="143" spans="1:21" ht="18.75" x14ac:dyDescent="0.25">
      <c r="A143" s="825" t="s">
        <v>858</v>
      </c>
      <c r="B143" s="826"/>
      <c r="C143" s="827"/>
      <c r="D143" s="460"/>
      <c r="E143" s="460"/>
      <c r="F143" s="460"/>
      <c r="G143" s="460"/>
      <c r="H143" s="460"/>
      <c r="I143" s="460"/>
      <c r="J143" s="460"/>
      <c r="K143" s="460"/>
      <c r="L143" s="460"/>
      <c r="M143" s="460"/>
      <c r="N143" s="460"/>
      <c r="O143" s="460"/>
    </row>
    <row r="144" spans="1:21" x14ac:dyDescent="0.25">
      <c r="A144" s="459" t="s">
        <v>857</v>
      </c>
      <c r="B144" s="432"/>
      <c r="C144" s="432"/>
      <c r="D144" s="457"/>
      <c r="E144" s="458"/>
      <c r="F144" s="457"/>
      <c r="G144" s="457"/>
      <c r="H144" s="457"/>
      <c r="I144" s="457"/>
      <c r="J144" s="457"/>
      <c r="K144" s="457"/>
      <c r="L144" s="457"/>
      <c r="M144" s="457"/>
      <c r="N144" s="457"/>
      <c r="O144" s="457"/>
    </row>
    <row r="145" spans="1:27" x14ac:dyDescent="0.25">
      <c r="A145" s="820" t="s">
        <v>856</v>
      </c>
      <c r="B145" s="828" t="s">
        <v>855</v>
      </c>
      <c r="C145" s="820" t="s">
        <v>854</v>
      </c>
      <c r="D145" s="820"/>
      <c r="E145" s="820"/>
      <c r="F145" s="820"/>
      <c r="G145" s="820"/>
      <c r="H145" s="820"/>
      <c r="I145" s="455"/>
      <c r="J145" s="455"/>
      <c r="K145" s="455"/>
      <c r="L145" s="455"/>
      <c r="M145" s="455"/>
      <c r="N145" s="455"/>
      <c r="O145" s="437"/>
    </row>
    <row r="146" spans="1:27" x14ac:dyDescent="0.25">
      <c r="A146" s="820"/>
      <c r="B146" s="828"/>
      <c r="C146" s="820"/>
      <c r="D146" s="455" t="s">
        <v>853</v>
      </c>
      <c r="E146" s="455" t="s">
        <v>852</v>
      </c>
      <c r="F146" s="455" t="s">
        <v>851</v>
      </c>
      <c r="G146" s="455" t="s">
        <v>850</v>
      </c>
      <c r="H146" s="455" t="s">
        <v>849</v>
      </c>
      <c r="I146" s="455" t="s">
        <v>848</v>
      </c>
      <c r="J146" s="455" t="s">
        <v>847</v>
      </c>
      <c r="K146" s="455" t="s">
        <v>846</v>
      </c>
      <c r="L146" s="455" t="s">
        <v>845</v>
      </c>
      <c r="M146" s="455" t="s">
        <v>844</v>
      </c>
      <c r="N146" s="455" t="s">
        <v>843</v>
      </c>
      <c r="O146" s="437"/>
    </row>
    <row r="147" spans="1:27" ht="30" x14ac:dyDescent="0.25">
      <c r="A147" s="455" t="s">
        <v>842</v>
      </c>
      <c r="B147" s="456" t="s">
        <v>816</v>
      </c>
      <c r="C147" s="455"/>
      <c r="D147" s="682">
        <v>2</v>
      </c>
      <c r="E147" s="682">
        <v>1</v>
      </c>
      <c r="F147" s="682">
        <v>1</v>
      </c>
      <c r="G147" s="682">
        <v>1</v>
      </c>
      <c r="H147" s="682"/>
      <c r="I147" s="682" t="s">
        <v>799</v>
      </c>
      <c r="J147" s="682"/>
      <c r="K147" s="682">
        <v>1</v>
      </c>
      <c r="L147" s="682"/>
      <c r="M147" s="682">
        <v>1</v>
      </c>
      <c r="N147" s="682">
        <v>1</v>
      </c>
      <c r="O147" s="437"/>
    </row>
    <row r="148" spans="1:27" x14ac:dyDescent="0.25">
      <c r="A148" s="455" t="s">
        <v>841</v>
      </c>
      <c r="B148" s="456" t="s">
        <v>840</v>
      </c>
      <c r="C148" s="455"/>
      <c r="D148" s="682"/>
      <c r="E148" s="682">
        <v>1</v>
      </c>
      <c r="F148" s="682"/>
      <c r="G148" s="682"/>
      <c r="H148" s="682">
        <v>1</v>
      </c>
      <c r="I148" s="682"/>
      <c r="J148" s="682">
        <v>1</v>
      </c>
      <c r="K148" s="682"/>
      <c r="L148" s="682"/>
      <c r="M148" s="682"/>
      <c r="N148" s="682"/>
      <c r="O148" s="437"/>
      <c r="P148" s="455"/>
      <c r="Q148" s="455"/>
      <c r="R148" s="455"/>
      <c r="S148" s="455"/>
      <c r="T148" s="455"/>
      <c r="U148" s="455"/>
      <c r="V148" s="455"/>
      <c r="W148" s="455"/>
      <c r="X148" s="455"/>
      <c r="Y148" s="455"/>
      <c r="Z148" s="455"/>
    </row>
    <row r="149" spans="1:27" ht="45" x14ac:dyDescent="0.25">
      <c r="A149" s="455" t="s">
        <v>839</v>
      </c>
      <c r="B149" s="456" t="s">
        <v>797</v>
      </c>
      <c r="C149" s="455"/>
      <c r="D149" s="682"/>
      <c r="E149" s="682">
        <v>1</v>
      </c>
      <c r="F149" s="682"/>
      <c r="G149" s="682"/>
      <c r="H149" s="682"/>
      <c r="I149" s="682" t="s">
        <v>799</v>
      </c>
      <c r="J149" s="682"/>
      <c r="K149" s="682"/>
      <c r="L149" s="682">
        <v>1</v>
      </c>
      <c r="M149" s="682"/>
      <c r="N149" s="682"/>
      <c r="O149" s="437"/>
      <c r="P149" s="50"/>
      <c r="Q149" s="51"/>
      <c r="R149" s="51"/>
      <c r="S149" s="50"/>
      <c r="T149" s="50"/>
      <c r="U149" s="50"/>
      <c r="V149" s="50"/>
      <c r="W149" s="50"/>
      <c r="X149" s="50"/>
      <c r="Y149" s="17"/>
      <c r="Z149" s="28"/>
      <c r="AA149" s="28"/>
    </row>
    <row r="150" spans="1:27" ht="30" x14ac:dyDescent="0.25">
      <c r="A150" s="455" t="s">
        <v>838</v>
      </c>
      <c r="B150" s="456" t="s">
        <v>832</v>
      </c>
      <c r="C150" s="455"/>
      <c r="D150" s="682"/>
      <c r="E150" s="682"/>
      <c r="F150" s="682"/>
      <c r="G150" s="682">
        <v>1</v>
      </c>
      <c r="H150" s="682"/>
      <c r="I150" s="682" t="s">
        <v>799</v>
      </c>
      <c r="J150" s="682"/>
      <c r="K150" s="682"/>
      <c r="L150" s="682"/>
      <c r="M150" s="682"/>
      <c r="N150" s="682"/>
      <c r="O150" s="437"/>
      <c r="P150" s="455"/>
      <c r="Q150" s="455"/>
      <c r="R150" s="455"/>
      <c r="S150" s="455"/>
      <c r="T150" s="455"/>
      <c r="U150" s="455"/>
      <c r="V150" s="455"/>
      <c r="W150" s="455"/>
      <c r="X150" s="455"/>
      <c r="Y150" s="455"/>
      <c r="Z150" s="455"/>
    </row>
    <row r="151" spans="1:27" ht="45" x14ac:dyDescent="0.25">
      <c r="A151" s="455" t="s">
        <v>837</v>
      </c>
      <c r="B151" s="456" t="s">
        <v>818</v>
      </c>
      <c r="C151" s="455"/>
      <c r="D151" s="682"/>
      <c r="E151" s="682"/>
      <c r="F151" s="682"/>
      <c r="G151" s="682">
        <v>1</v>
      </c>
      <c r="H151" s="682"/>
      <c r="I151" s="682" t="s">
        <v>799</v>
      </c>
      <c r="J151" s="682"/>
      <c r="K151" s="682"/>
      <c r="L151" s="682"/>
      <c r="M151" s="682"/>
      <c r="N151" s="682"/>
      <c r="O151" s="437"/>
    </row>
    <row r="152" spans="1:27" ht="30" x14ac:dyDescent="0.25">
      <c r="A152" s="455" t="s">
        <v>836</v>
      </c>
      <c r="B152" s="456" t="s">
        <v>835</v>
      </c>
      <c r="C152" s="455"/>
      <c r="D152" s="682"/>
      <c r="E152" s="682"/>
      <c r="F152" s="682"/>
      <c r="G152" s="682">
        <v>1</v>
      </c>
      <c r="H152" s="682"/>
      <c r="I152" s="682"/>
      <c r="J152" s="682"/>
      <c r="K152" s="682"/>
      <c r="L152" s="682"/>
      <c r="M152" s="682"/>
      <c r="N152" s="682"/>
      <c r="O152" s="437"/>
    </row>
    <row r="153" spans="1:27" x14ac:dyDescent="0.25">
      <c r="A153" s="455" t="s">
        <v>834</v>
      </c>
      <c r="B153" s="456" t="s">
        <v>823</v>
      </c>
      <c r="C153" s="455"/>
      <c r="D153" s="682"/>
      <c r="E153" s="682">
        <v>1</v>
      </c>
      <c r="F153" s="682"/>
      <c r="G153" s="682">
        <v>1</v>
      </c>
      <c r="H153" s="682">
        <v>1</v>
      </c>
      <c r="I153" s="682"/>
      <c r="J153" s="682">
        <v>1</v>
      </c>
      <c r="K153" s="682"/>
      <c r="L153" s="682">
        <v>1</v>
      </c>
      <c r="M153" s="682"/>
      <c r="N153" s="682">
        <v>1</v>
      </c>
      <c r="O153" s="437"/>
    </row>
    <row r="154" spans="1:27" ht="30" x14ac:dyDescent="0.25">
      <c r="A154" s="455" t="s">
        <v>833</v>
      </c>
      <c r="B154" s="456" t="s">
        <v>832</v>
      </c>
      <c r="C154" s="455"/>
      <c r="D154" s="682"/>
      <c r="E154" s="682"/>
      <c r="F154" s="682"/>
      <c r="G154" s="682">
        <v>1</v>
      </c>
      <c r="H154" s="682"/>
      <c r="I154" s="682"/>
      <c r="J154" s="682">
        <v>1</v>
      </c>
      <c r="K154" s="682"/>
      <c r="L154" s="682"/>
      <c r="M154" s="682"/>
      <c r="N154" s="682"/>
      <c r="O154" s="437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x14ac:dyDescent="0.25">
      <c r="A155" s="455" t="s">
        <v>831</v>
      </c>
      <c r="B155" s="456" t="s">
        <v>803</v>
      </c>
      <c r="C155" s="455"/>
      <c r="D155" s="682"/>
      <c r="E155" s="682"/>
      <c r="F155" s="682"/>
      <c r="G155" s="682">
        <v>1</v>
      </c>
      <c r="H155" s="682"/>
      <c r="I155" s="682"/>
      <c r="J155" s="682"/>
      <c r="K155" s="682">
        <v>1</v>
      </c>
      <c r="L155" s="682"/>
      <c r="M155" s="682"/>
      <c r="N155" s="682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455"/>
    </row>
    <row r="156" spans="1:27" x14ac:dyDescent="0.25">
      <c r="A156" s="455" t="s">
        <v>830</v>
      </c>
      <c r="B156" s="456" t="s">
        <v>797</v>
      </c>
      <c r="C156" s="455"/>
      <c r="D156" s="682">
        <v>1</v>
      </c>
      <c r="E156" s="682">
        <v>1</v>
      </c>
      <c r="F156" s="682">
        <v>1</v>
      </c>
      <c r="G156" s="682"/>
      <c r="H156" s="682">
        <v>1</v>
      </c>
      <c r="I156" s="682"/>
      <c r="J156" s="682"/>
      <c r="K156" s="682"/>
      <c r="L156" s="682">
        <v>1</v>
      </c>
      <c r="M156" s="682">
        <v>1</v>
      </c>
      <c r="N156" s="682">
        <v>1</v>
      </c>
      <c r="O156" s="50"/>
      <c r="P156" s="51"/>
      <c r="Q156" s="51"/>
      <c r="R156" s="50"/>
      <c r="S156" s="50"/>
      <c r="T156" s="50"/>
      <c r="U156" s="50"/>
      <c r="V156" s="50"/>
      <c r="W156" s="50"/>
      <c r="X156" s="17"/>
      <c r="Y156" s="28"/>
      <c r="Z156" s="28"/>
    </row>
    <row r="157" spans="1:27" ht="30" x14ac:dyDescent="0.25">
      <c r="A157" s="455" t="s">
        <v>829</v>
      </c>
      <c r="B157" s="456" t="s">
        <v>800</v>
      </c>
      <c r="C157" s="455"/>
      <c r="D157" s="682">
        <v>1</v>
      </c>
      <c r="E157" s="682">
        <v>1</v>
      </c>
      <c r="F157" s="682">
        <v>1</v>
      </c>
      <c r="G157" s="682"/>
      <c r="H157" s="682"/>
      <c r="I157" s="682" t="s">
        <v>799</v>
      </c>
      <c r="J157" s="682">
        <v>1</v>
      </c>
      <c r="K157" s="682"/>
      <c r="L157" s="682">
        <v>1</v>
      </c>
      <c r="M157" s="682"/>
      <c r="N157" s="682">
        <v>1</v>
      </c>
      <c r="O157" s="474"/>
      <c r="P157" s="490"/>
      <c r="Q157" s="474"/>
      <c r="R157" s="471"/>
      <c r="S157" s="489"/>
      <c r="T157" s="489"/>
      <c r="U157" s="489"/>
      <c r="V157" s="471"/>
      <c r="W157" s="489"/>
      <c r="X157" s="489"/>
      <c r="Y157" s="471"/>
      <c r="Z157" s="489"/>
    </row>
    <row r="158" spans="1:27" ht="30" x14ac:dyDescent="0.25">
      <c r="A158" s="455" t="s">
        <v>828</v>
      </c>
      <c r="B158" s="456" t="s">
        <v>827</v>
      </c>
      <c r="C158" s="455"/>
      <c r="D158" s="682"/>
      <c r="E158" s="682"/>
      <c r="F158" s="682">
        <v>1</v>
      </c>
      <c r="G158" s="682"/>
      <c r="H158" s="682"/>
      <c r="I158" s="682"/>
      <c r="J158" s="682"/>
      <c r="K158" s="682"/>
      <c r="L158" s="682"/>
      <c r="M158" s="682"/>
      <c r="N158" s="682"/>
      <c r="O158" s="437"/>
      <c r="P158" s="455"/>
      <c r="Q158" s="455"/>
      <c r="R158" s="455"/>
      <c r="S158" s="455"/>
      <c r="T158" s="455"/>
      <c r="U158" s="455"/>
      <c r="V158" s="455"/>
      <c r="W158" s="455"/>
      <c r="X158" s="455"/>
      <c r="Y158" s="455"/>
      <c r="Z158" s="455"/>
    </row>
    <row r="159" spans="1:27" ht="30" x14ac:dyDescent="0.25">
      <c r="A159" s="455" t="s">
        <v>826</v>
      </c>
      <c r="B159" s="456" t="s">
        <v>797</v>
      </c>
      <c r="C159" s="455"/>
      <c r="D159" s="682"/>
      <c r="E159" s="682"/>
      <c r="F159" s="682">
        <v>1</v>
      </c>
      <c r="G159" s="682"/>
      <c r="H159" s="682"/>
      <c r="I159" s="682"/>
      <c r="J159" s="682"/>
      <c r="K159" s="682"/>
      <c r="L159" s="682"/>
      <c r="M159" s="682"/>
      <c r="N159" s="682"/>
      <c r="O159" s="437"/>
      <c r="P159" s="437"/>
      <c r="Q159" s="437"/>
      <c r="R159" s="437"/>
      <c r="S159" s="437"/>
      <c r="T159" s="437"/>
      <c r="U159" s="437"/>
      <c r="V159" s="437"/>
      <c r="W159" s="437"/>
      <c r="X159" s="437"/>
      <c r="Y159" s="437"/>
      <c r="Z159" s="437"/>
    </row>
    <row r="160" spans="1:27" ht="60" x14ac:dyDescent="0.25">
      <c r="A160" s="455" t="s">
        <v>825</v>
      </c>
      <c r="B160" s="456" t="s">
        <v>823</v>
      </c>
      <c r="C160" s="455"/>
      <c r="D160" s="682"/>
      <c r="E160" s="682"/>
      <c r="F160" s="682">
        <v>1</v>
      </c>
      <c r="G160" s="682"/>
      <c r="H160" s="682"/>
      <c r="I160" s="682"/>
      <c r="J160" s="682"/>
      <c r="K160" s="682"/>
      <c r="L160" s="682"/>
      <c r="M160" s="682"/>
      <c r="N160" s="682"/>
      <c r="O160" s="437"/>
    </row>
    <row r="161" spans="1:27" ht="30" x14ac:dyDescent="0.25">
      <c r="A161" s="455" t="s">
        <v>824</v>
      </c>
      <c r="B161" s="456" t="s">
        <v>823</v>
      </c>
      <c r="C161" s="455"/>
      <c r="D161" s="682"/>
      <c r="E161" s="682">
        <v>1</v>
      </c>
      <c r="F161" s="682"/>
      <c r="G161" s="682"/>
      <c r="H161" s="682"/>
      <c r="I161" s="682" t="s">
        <v>799</v>
      </c>
      <c r="J161" s="682"/>
      <c r="K161" s="682"/>
      <c r="L161" s="682"/>
      <c r="M161" s="682"/>
      <c r="N161" s="682"/>
      <c r="O161" s="50"/>
      <c r="P161" s="51"/>
      <c r="Q161" s="51"/>
      <c r="R161" s="50"/>
      <c r="S161" s="50"/>
      <c r="T161" s="50"/>
      <c r="U161" s="50"/>
      <c r="V161" s="50"/>
      <c r="W161" s="50"/>
      <c r="X161" s="17"/>
      <c r="Y161" s="28"/>
      <c r="Z161" s="28"/>
    </row>
    <row r="162" spans="1:27" ht="30" x14ac:dyDescent="0.25">
      <c r="A162" s="455" t="s">
        <v>822</v>
      </c>
      <c r="B162" s="456" t="s">
        <v>797</v>
      </c>
      <c r="C162" s="455"/>
      <c r="D162" s="675">
        <v>1</v>
      </c>
      <c r="E162" s="675"/>
      <c r="F162" s="675">
        <v>1</v>
      </c>
      <c r="G162" s="675"/>
      <c r="H162" s="675">
        <v>1</v>
      </c>
      <c r="I162" s="675"/>
      <c r="J162" s="675">
        <v>1</v>
      </c>
      <c r="K162" s="675"/>
      <c r="L162" s="675">
        <v>1</v>
      </c>
      <c r="M162" s="675"/>
      <c r="N162" s="675">
        <v>1</v>
      </c>
      <c r="O162" s="437"/>
      <c r="P162" s="455"/>
      <c r="Q162" s="455"/>
      <c r="R162" s="455"/>
      <c r="S162" s="455"/>
      <c r="T162" s="455"/>
      <c r="U162" s="455"/>
      <c r="V162" s="455"/>
      <c r="W162" s="455"/>
      <c r="X162" s="455"/>
      <c r="Y162" s="455"/>
      <c r="Z162" s="455"/>
    </row>
    <row r="163" spans="1:27" ht="45" x14ac:dyDescent="0.25">
      <c r="A163" s="455" t="s">
        <v>821</v>
      </c>
      <c r="B163" s="456" t="s">
        <v>818</v>
      </c>
      <c r="C163" s="455"/>
      <c r="D163" s="675"/>
      <c r="E163" s="675"/>
      <c r="F163" s="675">
        <v>1</v>
      </c>
      <c r="G163" s="675"/>
      <c r="H163" s="675"/>
      <c r="I163" s="675"/>
      <c r="J163" s="675">
        <v>1</v>
      </c>
      <c r="K163" s="675"/>
      <c r="L163" s="675">
        <v>1</v>
      </c>
      <c r="M163" s="675"/>
      <c r="N163" s="675"/>
      <c r="O163" s="437"/>
      <c r="P163" s="437"/>
      <c r="Q163" s="437"/>
      <c r="R163" s="437"/>
      <c r="S163" s="437"/>
      <c r="T163" s="437"/>
      <c r="U163" s="437"/>
      <c r="V163" s="437"/>
      <c r="W163" s="437"/>
      <c r="X163" s="437"/>
      <c r="Y163" s="437"/>
      <c r="Z163" s="437"/>
    </row>
    <row r="164" spans="1:27" ht="30" x14ac:dyDescent="0.25">
      <c r="A164" s="455" t="s">
        <v>820</v>
      </c>
      <c r="B164" s="456" t="s">
        <v>800</v>
      </c>
      <c r="C164" s="455"/>
      <c r="D164" s="675">
        <v>2</v>
      </c>
      <c r="E164" s="675"/>
      <c r="F164" s="675">
        <v>1</v>
      </c>
      <c r="G164" s="675"/>
      <c r="H164" s="675">
        <v>1</v>
      </c>
      <c r="I164" s="675"/>
      <c r="J164" s="675"/>
      <c r="K164" s="675">
        <v>1</v>
      </c>
      <c r="L164" s="675"/>
      <c r="M164" s="675"/>
      <c r="N164" s="675"/>
      <c r="O164" s="437"/>
    </row>
    <row r="165" spans="1:27" ht="30" x14ac:dyDescent="0.25">
      <c r="A165" s="455" t="s">
        <v>819</v>
      </c>
      <c r="B165" s="456" t="s">
        <v>818</v>
      </c>
      <c r="C165" s="455"/>
      <c r="D165" s="682">
        <v>2</v>
      </c>
      <c r="E165" s="682"/>
      <c r="F165" s="682">
        <v>1</v>
      </c>
      <c r="G165" s="682"/>
      <c r="H165" s="682">
        <v>1</v>
      </c>
      <c r="I165" s="682"/>
      <c r="J165" s="682"/>
      <c r="K165" s="682">
        <v>1</v>
      </c>
      <c r="L165" s="682"/>
      <c r="M165" s="682"/>
      <c r="N165" s="682"/>
      <c r="O165" s="437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31"/>
    </row>
    <row r="166" spans="1:27" ht="30" x14ac:dyDescent="0.25">
      <c r="A166" s="455" t="s">
        <v>817</v>
      </c>
      <c r="B166" s="456" t="s">
        <v>816</v>
      </c>
      <c r="C166" s="455"/>
      <c r="D166" s="682">
        <v>1</v>
      </c>
      <c r="E166" s="682"/>
      <c r="F166" s="682"/>
      <c r="G166" s="682">
        <v>1</v>
      </c>
      <c r="H166" s="682"/>
      <c r="I166" s="682"/>
      <c r="J166" s="682">
        <v>1</v>
      </c>
      <c r="K166" s="682"/>
      <c r="L166" s="682">
        <v>1</v>
      </c>
      <c r="M166" s="682"/>
      <c r="N166" s="682"/>
      <c r="O166" s="437"/>
      <c r="Q166" s="455"/>
      <c r="R166" s="455"/>
      <c r="S166" s="455"/>
      <c r="T166" s="455"/>
      <c r="U166" s="455"/>
      <c r="V166" s="455"/>
      <c r="W166" s="455"/>
      <c r="X166" s="455"/>
      <c r="Y166" s="455"/>
      <c r="Z166" s="455"/>
      <c r="AA166" s="455"/>
    </row>
    <row r="167" spans="1:27" ht="45" x14ac:dyDescent="0.25">
      <c r="A167" s="455" t="s">
        <v>815</v>
      </c>
      <c r="B167" s="456" t="s">
        <v>797</v>
      </c>
      <c r="C167" s="455"/>
      <c r="D167" s="682"/>
      <c r="E167" s="682"/>
      <c r="F167" s="682">
        <v>1</v>
      </c>
      <c r="G167" s="682"/>
      <c r="H167" s="682"/>
      <c r="I167" s="682"/>
      <c r="J167" s="682">
        <v>1</v>
      </c>
      <c r="K167" s="682"/>
      <c r="L167" s="682"/>
      <c r="M167" s="682"/>
      <c r="N167" s="682">
        <v>1</v>
      </c>
      <c r="O167" s="437"/>
    </row>
    <row r="168" spans="1:27" ht="30" x14ac:dyDescent="0.25">
      <c r="A168" s="455" t="s">
        <v>814</v>
      </c>
      <c r="B168" s="456" t="s">
        <v>797</v>
      </c>
      <c r="C168" s="455"/>
      <c r="D168" s="682"/>
      <c r="E168" s="682"/>
      <c r="F168" s="682"/>
      <c r="G168" s="682">
        <v>1</v>
      </c>
      <c r="H168" s="682"/>
      <c r="I168" s="682"/>
      <c r="J168" s="682"/>
      <c r="K168" s="682">
        <v>1</v>
      </c>
      <c r="L168" s="682"/>
      <c r="M168" s="682"/>
      <c r="N168" s="682"/>
      <c r="O168" s="437"/>
    </row>
    <row r="169" spans="1:27" ht="30" x14ac:dyDescent="0.25">
      <c r="A169" s="455" t="s">
        <v>813</v>
      </c>
      <c r="B169" s="456" t="s">
        <v>800</v>
      </c>
      <c r="C169" s="455"/>
      <c r="D169" s="682"/>
      <c r="E169" s="682"/>
      <c r="F169" s="682"/>
      <c r="G169" s="682">
        <v>1</v>
      </c>
      <c r="H169" s="682"/>
      <c r="I169" s="682"/>
      <c r="J169" s="682"/>
      <c r="K169" s="682">
        <v>1</v>
      </c>
      <c r="L169" s="682"/>
      <c r="M169" s="682"/>
      <c r="N169" s="682"/>
      <c r="O169" s="437"/>
    </row>
    <row r="170" spans="1:27" x14ac:dyDescent="0.25">
      <c r="A170" s="455" t="s">
        <v>812</v>
      </c>
      <c r="B170" s="456" t="s">
        <v>797</v>
      </c>
      <c r="C170" s="455"/>
      <c r="D170" s="682"/>
      <c r="E170" s="682"/>
      <c r="F170" s="682"/>
      <c r="G170" s="682"/>
      <c r="H170" s="682">
        <v>1</v>
      </c>
      <c r="I170" s="682"/>
      <c r="J170" s="682"/>
      <c r="K170" s="682"/>
      <c r="L170" s="682">
        <v>1</v>
      </c>
      <c r="M170" s="682"/>
      <c r="N170" s="682"/>
      <c r="O170" s="437"/>
    </row>
    <row r="171" spans="1:27" x14ac:dyDescent="0.25">
      <c r="A171" s="455" t="s">
        <v>811</v>
      </c>
      <c r="B171" s="456" t="s">
        <v>800</v>
      </c>
      <c r="C171" s="455"/>
      <c r="D171" s="682">
        <v>1</v>
      </c>
      <c r="E171" s="682"/>
      <c r="F171" s="682">
        <v>1</v>
      </c>
      <c r="G171" s="682"/>
      <c r="H171" s="682"/>
      <c r="I171" s="682" t="s">
        <v>799</v>
      </c>
      <c r="J171" s="682"/>
      <c r="K171" s="682"/>
      <c r="L171" s="682"/>
      <c r="M171" s="682">
        <v>1</v>
      </c>
      <c r="N171" s="682"/>
      <c r="O171" s="437"/>
    </row>
    <row r="172" spans="1:27" ht="45" x14ac:dyDescent="0.25">
      <c r="A172" s="455" t="s">
        <v>810</v>
      </c>
      <c r="B172" s="456" t="s">
        <v>808</v>
      </c>
      <c r="C172" s="455"/>
      <c r="D172" s="682">
        <v>1</v>
      </c>
      <c r="E172" s="682"/>
      <c r="F172" s="682"/>
      <c r="G172" s="682">
        <v>1</v>
      </c>
      <c r="H172" s="682"/>
      <c r="I172" s="682"/>
      <c r="J172" s="682"/>
      <c r="K172" s="682"/>
      <c r="L172" s="682"/>
      <c r="M172" s="682"/>
      <c r="N172" s="682"/>
      <c r="O172" s="437"/>
    </row>
    <row r="173" spans="1:27" ht="60" x14ac:dyDescent="0.25">
      <c r="A173" s="455" t="s">
        <v>809</v>
      </c>
      <c r="B173" s="456" t="s">
        <v>808</v>
      </c>
      <c r="C173" s="455"/>
      <c r="D173" s="682">
        <v>1</v>
      </c>
      <c r="E173" s="682"/>
      <c r="F173" s="682"/>
      <c r="G173" s="682"/>
      <c r="H173" s="682"/>
      <c r="I173" s="682"/>
      <c r="J173" s="682"/>
      <c r="K173" s="682"/>
      <c r="L173" s="682"/>
      <c r="M173" s="682"/>
      <c r="N173" s="682"/>
      <c r="O173" s="437"/>
    </row>
    <row r="174" spans="1:27" x14ac:dyDescent="0.25">
      <c r="A174" s="455" t="s">
        <v>807</v>
      </c>
      <c r="B174" s="456" t="s">
        <v>800</v>
      </c>
      <c r="C174" s="455"/>
      <c r="D174" s="682"/>
      <c r="E174" s="682"/>
      <c r="F174" s="682">
        <v>1</v>
      </c>
      <c r="G174" s="682"/>
      <c r="H174" s="682"/>
      <c r="I174" s="682" t="s">
        <v>799</v>
      </c>
      <c r="J174" s="682"/>
      <c r="K174" s="682">
        <v>1</v>
      </c>
      <c r="L174" s="682"/>
      <c r="M174" s="682"/>
      <c r="N174" s="682">
        <v>1</v>
      </c>
      <c r="O174" s="437"/>
    </row>
    <row r="175" spans="1:27" x14ac:dyDescent="0.25">
      <c r="A175" s="455" t="s">
        <v>806</v>
      </c>
      <c r="B175" s="456" t="s">
        <v>797</v>
      </c>
      <c r="C175" s="455"/>
      <c r="D175" s="455"/>
      <c r="E175" s="455">
        <v>1</v>
      </c>
      <c r="F175" s="455"/>
      <c r="G175" s="455"/>
      <c r="H175" s="455">
        <v>1</v>
      </c>
      <c r="I175" s="455"/>
      <c r="J175" s="455"/>
      <c r="K175" s="455"/>
      <c r="L175" s="455"/>
      <c r="M175" s="455"/>
      <c r="N175" s="455"/>
      <c r="O175" s="437"/>
    </row>
    <row r="176" spans="1:27" x14ac:dyDescent="0.25">
      <c r="A176" s="455" t="s">
        <v>805</v>
      </c>
      <c r="B176" s="456" t="s">
        <v>797</v>
      </c>
      <c r="C176" s="455"/>
      <c r="D176" s="455">
        <v>1</v>
      </c>
      <c r="E176" s="455"/>
      <c r="F176" s="455"/>
      <c r="G176" s="455"/>
      <c r="H176" s="455">
        <v>1</v>
      </c>
      <c r="I176" s="455"/>
      <c r="J176" s="455"/>
      <c r="K176" s="455">
        <v>1</v>
      </c>
      <c r="L176" s="455"/>
      <c r="M176" s="455"/>
      <c r="N176" s="455"/>
      <c r="O176" s="437"/>
    </row>
    <row r="177" spans="1:15" x14ac:dyDescent="0.25">
      <c r="A177" s="455" t="s">
        <v>804</v>
      </c>
      <c r="B177" s="456" t="s">
        <v>797</v>
      </c>
      <c r="C177" s="455"/>
      <c r="D177" s="455"/>
      <c r="E177" s="455">
        <v>2</v>
      </c>
      <c r="F177" s="455"/>
      <c r="G177" s="455"/>
      <c r="H177" s="455"/>
      <c r="I177" s="455" t="s">
        <v>799</v>
      </c>
      <c r="J177" s="455"/>
      <c r="K177" s="455"/>
      <c r="L177" s="455">
        <v>1</v>
      </c>
      <c r="M177" s="455"/>
      <c r="N177" s="455">
        <v>1</v>
      </c>
      <c r="O177" s="437"/>
    </row>
    <row r="178" spans="1:15" x14ac:dyDescent="0.25">
      <c r="A178" s="455" t="s">
        <v>373</v>
      </c>
      <c r="B178" s="456" t="s">
        <v>800</v>
      </c>
      <c r="C178" s="455"/>
      <c r="D178" s="455">
        <v>2</v>
      </c>
      <c r="E178" s="455"/>
      <c r="F178" s="455">
        <v>1</v>
      </c>
      <c r="G178" s="455"/>
      <c r="H178" s="455"/>
      <c r="I178" s="455" t="s">
        <v>803</v>
      </c>
      <c r="J178" s="455"/>
      <c r="K178" s="455">
        <v>2</v>
      </c>
      <c r="L178" s="455"/>
      <c r="M178" s="455"/>
      <c r="N178" s="455">
        <v>2</v>
      </c>
      <c r="O178" s="437"/>
    </row>
    <row r="179" spans="1:15" x14ac:dyDescent="0.25">
      <c r="A179" s="455" t="s">
        <v>802</v>
      </c>
      <c r="B179" s="456" t="s">
        <v>800</v>
      </c>
      <c r="C179" s="455"/>
      <c r="D179" s="455"/>
      <c r="E179" s="455">
        <v>1</v>
      </c>
      <c r="F179" s="455"/>
      <c r="G179" s="455">
        <v>1</v>
      </c>
      <c r="H179" s="455"/>
      <c r="I179" s="455"/>
      <c r="J179" s="455">
        <v>1</v>
      </c>
      <c r="K179" s="455"/>
      <c r="L179" s="455"/>
      <c r="M179" s="455"/>
      <c r="N179" s="455">
        <v>1</v>
      </c>
      <c r="O179" s="437"/>
    </row>
    <row r="180" spans="1:15" x14ac:dyDescent="0.25">
      <c r="A180" s="455" t="s">
        <v>801</v>
      </c>
      <c r="B180" s="456" t="s">
        <v>800</v>
      </c>
      <c r="C180" s="455"/>
      <c r="D180" s="455"/>
      <c r="E180" s="455"/>
      <c r="F180" s="455">
        <v>1</v>
      </c>
      <c r="G180" s="455"/>
      <c r="H180" s="455">
        <v>1</v>
      </c>
      <c r="I180" s="455" t="s">
        <v>799</v>
      </c>
      <c r="J180" s="455"/>
      <c r="K180" s="455">
        <v>1</v>
      </c>
      <c r="L180" s="455">
        <v>1</v>
      </c>
      <c r="M180" s="455"/>
      <c r="N180" s="455">
        <v>1</v>
      </c>
      <c r="O180" s="437"/>
    </row>
    <row r="181" spans="1:15" x14ac:dyDescent="0.25">
      <c r="A181" s="455" t="s">
        <v>798</v>
      </c>
      <c r="B181" s="456" t="s">
        <v>797</v>
      </c>
      <c r="C181" s="455"/>
      <c r="D181" s="455"/>
      <c r="E181" s="455"/>
      <c r="F181" s="455"/>
      <c r="G181" s="455">
        <v>1</v>
      </c>
      <c r="H181" s="455"/>
      <c r="I181" s="455"/>
      <c r="J181" s="455"/>
      <c r="K181" s="455"/>
      <c r="L181" s="455"/>
      <c r="M181" s="455"/>
      <c r="N181" s="455">
        <v>1</v>
      </c>
      <c r="O181" s="437"/>
    </row>
    <row r="182" spans="1:15" x14ac:dyDescent="0.25">
      <c r="A182" s="453"/>
      <c r="B182" s="454"/>
      <c r="C182" s="453" t="s">
        <v>759</v>
      </c>
      <c r="D182" s="453">
        <f t="shared" ref="D182:O182" si="10">SUM(D147:D181)</f>
        <v>16</v>
      </c>
      <c r="E182" s="453">
        <f t="shared" si="10"/>
        <v>11</v>
      </c>
      <c r="F182" s="453">
        <f t="shared" si="10"/>
        <v>15</v>
      </c>
      <c r="G182" s="453">
        <f t="shared" si="10"/>
        <v>13</v>
      </c>
      <c r="H182" s="453">
        <f t="shared" si="10"/>
        <v>10</v>
      </c>
      <c r="I182" s="453">
        <f t="shared" si="10"/>
        <v>0</v>
      </c>
      <c r="J182" s="453">
        <f t="shared" si="10"/>
        <v>9</v>
      </c>
      <c r="K182" s="453">
        <f t="shared" si="10"/>
        <v>11</v>
      </c>
      <c r="L182" s="453">
        <f t="shared" si="10"/>
        <v>10</v>
      </c>
      <c r="M182" s="453">
        <f t="shared" si="10"/>
        <v>3</v>
      </c>
      <c r="N182" s="453">
        <f t="shared" si="10"/>
        <v>13</v>
      </c>
      <c r="O182" s="453">
        <f t="shared" si="10"/>
        <v>0</v>
      </c>
    </row>
    <row r="183" spans="1:15" x14ac:dyDescent="0.25">
      <c r="A183" s="451"/>
      <c r="B183" s="452"/>
      <c r="C183" s="451"/>
      <c r="D183" s="451"/>
      <c r="E183" s="451"/>
      <c r="F183" s="451"/>
      <c r="G183" s="451"/>
      <c r="H183" s="451"/>
      <c r="I183" s="451"/>
      <c r="J183" s="451"/>
      <c r="K183" s="451"/>
      <c r="L183" s="451"/>
      <c r="M183" s="451"/>
      <c r="N183" s="451"/>
      <c r="O183" s="427"/>
    </row>
    <row r="184" spans="1:15" ht="75" x14ac:dyDescent="0.25">
      <c r="A184" s="441" t="s">
        <v>796</v>
      </c>
      <c r="B184" s="440"/>
      <c r="C184" s="440"/>
      <c r="D184" s="442">
        <v>1</v>
      </c>
      <c r="E184" s="443">
        <v>1</v>
      </c>
      <c r="F184" s="442">
        <v>1</v>
      </c>
      <c r="G184" s="442">
        <v>1</v>
      </c>
      <c r="H184" s="442">
        <v>1</v>
      </c>
      <c r="I184" s="442">
        <v>1</v>
      </c>
      <c r="J184" s="442">
        <v>1</v>
      </c>
      <c r="K184" s="442">
        <v>1</v>
      </c>
      <c r="L184" s="442">
        <v>1</v>
      </c>
      <c r="M184" s="442">
        <v>1</v>
      </c>
      <c r="N184" s="442">
        <v>1</v>
      </c>
      <c r="O184" s="450"/>
    </row>
    <row r="185" spans="1:15" ht="60" x14ac:dyDescent="0.25">
      <c r="A185" s="441" t="s">
        <v>795</v>
      </c>
      <c r="B185" s="440"/>
      <c r="C185" s="440"/>
      <c r="D185" s="442">
        <v>1</v>
      </c>
      <c r="E185" s="443"/>
      <c r="F185" s="442"/>
      <c r="G185" s="442"/>
      <c r="H185" s="442"/>
      <c r="I185" s="442"/>
      <c r="J185" s="442"/>
      <c r="K185" s="442"/>
      <c r="L185" s="442"/>
      <c r="M185" s="442"/>
      <c r="N185" s="442"/>
      <c r="O185" s="450"/>
    </row>
    <row r="186" spans="1:15" ht="45" x14ac:dyDescent="0.25">
      <c r="A186" s="441" t="s">
        <v>794</v>
      </c>
      <c r="B186" s="440"/>
      <c r="C186" s="440"/>
      <c r="D186" s="442">
        <v>12</v>
      </c>
      <c r="E186" s="443"/>
      <c r="F186" s="442"/>
      <c r="G186" s="442"/>
      <c r="H186" s="442"/>
      <c r="I186" s="442"/>
      <c r="J186" s="442"/>
      <c r="K186" s="442"/>
      <c r="L186" s="442"/>
      <c r="M186" s="442"/>
      <c r="N186" s="442"/>
      <c r="O186" s="450"/>
    </row>
    <row r="187" spans="1:15" ht="30" x14ac:dyDescent="0.25">
      <c r="A187" s="441" t="s">
        <v>793</v>
      </c>
      <c r="B187" s="440"/>
      <c r="C187" s="440"/>
      <c r="D187" s="442">
        <v>1</v>
      </c>
      <c r="E187" s="443"/>
      <c r="F187" s="442"/>
      <c r="G187" s="442"/>
      <c r="H187" s="442"/>
      <c r="I187" s="442"/>
      <c r="J187" s="442"/>
      <c r="K187" s="442"/>
      <c r="L187" s="442"/>
      <c r="M187" s="442"/>
      <c r="N187" s="442"/>
      <c r="O187" s="450"/>
    </row>
    <row r="188" spans="1:15" ht="60" x14ac:dyDescent="0.25">
      <c r="A188" s="441" t="s">
        <v>792</v>
      </c>
      <c r="B188" s="440"/>
      <c r="C188" s="446"/>
      <c r="D188" s="444">
        <v>2</v>
      </c>
      <c r="E188" s="445"/>
      <c r="F188" s="444"/>
      <c r="G188" s="444"/>
      <c r="H188" s="444"/>
      <c r="I188" s="444"/>
      <c r="J188" s="444"/>
      <c r="K188" s="444"/>
      <c r="L188" s="444"/>
      <c r="M188" s="444"/>
      <c r="N188" s="444"/>
      <c r="O188" s="437"/>
    </row>
    <row r="189" spans="1:15" x14ac:dyDescent="0.25">
      <c r="A189" s="449"/>
      <c r="B189" s="448"/>
      <c r="C189" s="447"/>
      <c r="D189" s="444">
        <f t="shared" ref="D189:N189" si="11">SUM(D184:D188)</f>
        <v>17</v>
      </c>
      <c r="E189" s="444">
        <f t="shared" si="11"/>
        <v>1</v>
      </c>
      <c r="F189" s="444">
        <f t="shared" si="11"/>
        <v>1</v>
      </c>
      <c r="G189" s="444">
        <f t="shared" si="11"/>
        <v>1</v>
      </c>
      <c r="H189" s="444">
        <f t="shared" si="11"/>
        <v>1</v>
      </c>
      <c r="I189" s="444">
        <f t="shared" si="11"/>
        <v>1</v>
      </c>
      <c r="J189" s="444">
        <f t="shared" si="11"/>
        <v>1</v>
      </c>
      <c r="K189" s="444">
        <f t="shared" si="11"/>
        <v>1</v>
      </c>
      <c r="L189" s="444">
        <f t="shared" si="11"/>
        <v>1</v>
      </c>
      <c r="M189" s="444">
        <f t="shared" si="11"/>
        <v>1</v>
      </c>
      <c r="N189" s="444">
        <f t="shared" si="11"/>
        <v>1</v>
      </c>
      <c r="O189" s="437"/>
    </row>
    <row r="190" spans="1:15" x14ac:dyDescent="0.25">
      <c r="A190" s="821" t="s">
        <v>791</v>
      </c>
      <c r="B190" s="822"/>
      <c r="C190" s="823"/>
      <c r="D190" s="444"/>
      <c r="E190" s="445"/>
      <c r="F190" s="444"/>
      <c r="G190" s="444"/>
      <c r="H190" s="444"/>
      <c r="I190" s="444"/>
      <c r="J190" s="444"/>
      <c r="K190" s="444"/>
      <c r="L190" s="444"/>
      <c r="M190" s="444"/>
      <c r="N190" s="444"/>
      <c r="O190" s="437"/>
    </row>
    <row r="191" spans="1:15" ht="30" x14ac:dyDescent="0.25">
      <c r="A191" s="441" t="s">
        <v>788</v>
      </c>
      <c r="B191" s="446"/>
      <c r="C191" s="446"/>
      <c r="D191" s="444">
        <v>1</v>
      </c>
      <c r="E191" s="445">
        <v>1</v>
      </c>
      <c r="F191" s="444">
        <v>1</v>
      </c>
      <c r="G191" s="444">
        <v>1</v>
      </c>
      <c r="H191" s="444">
        <v>1</v>
      </c>
      <c r="I191" s="444">
        <v>1</v>
      </c>
      <c r="J191" s="444">
        <v>1</v>
      </c>
      <c r="K191" s="444">
        <v>1</v>
      </c>
      <c r="L191" s="444">
        <v>1</v>
      </c>
      <c r="M191" s="444">
        <v>1</v>
      </c>
      <c r="N191" s="444">
        <v>1</v>
      </c>
      <c r="O191" s="437"/>
    </row>
    <row r="192" spans="1:15" x14ac:dyDescent="0.25">
      <c r="A192" s="441" t="s">
        <v>790</v>
      </c>
      <c r="B192" s="446"/>
      <c r="C192" s="446"/>
      <c r="D192" s="444">
        <v>1</v>
      </c>
      <c r="E192" s="445">
        <v>1</v>
      </c>
      <c r="F192" s="444">
        <v>1</v>
      </c>
      <c r="G192" s="444">
        <v>1</v>
      </c>
      <c r="H192" s="444">
        <v>1</v>
      </c>
      <c r="I192" s="444">
        <v>1</v>
      </c>
      <c r="J192" s="444">
        <v>1</v>
      </c>
      <c r="K192" s="444">
        <v>1</v>
      </c>
      <c r="L192" s="444">
        <v>1</v>
      </c>
      <c r="M192" s="444">
        <v>1</v>
      </c>
      <c r="N192" s="444">
        <v>1</v>
      </c>
      <c r="O192" s="437"/>
    </row>
    <row r="193" spans="1:15" ht="30" x14ac:dyDescent="0.25">
      <c r="A193" s="441" t="s">
        <v>789</v>
      </c>
      <c r="B193" s="446"/>
      <c r="C193" s="446"/>
      <c r="D193" s="444">
        <v>2</v>
      </c>
      <c r="E193" s="445">
        <v>2</v>
      </c>
      <c r="F193" s="444">
        <v>2</v>
      </c>
      <c r="G193" s="444">
        <v>2</v>
      </c>
      <c r="H193" s="444">
        <v>2</v>
      </c>
      <c r="I193" s="444">
        <v>2</v>
      </c>
      <c r="J193" s="444">
        <v>2</v>
      </c>
      <c r="K193" s="444">
        <v>2</v>
      </c>
      <c r="L193" s="444">
        <v>2</v>
      </c>
      <c r="M193" s="444">
        <v>2</v>
      </c>
      <c r="N193" s="444">
        <v>2</v>
      </c>
      <c r="O193" s="437"/>
    </row>
    <row r="194" spans="1:15" ht="30" x14ac:dyDescent="0.25">
      <c r="A194" s="441" t="s">
        <v>788</v>
      </c>
      <c r="B194" s="446"/>
      <c r="C194" s="446"/>
      <c r="D194" s="444">
        <v>1</v>
      </c>
      <c r="E194" s="445">
        <v>1</v>
      </c>
      <c r="F194" s="444">
        <v>1</v>
      </c>
      <c r="G194" s="444">
        <v>1</v>
      </c>
      <c r="H194" s="444">
        <v>1</v>
      </c>
      <c r="I194" s="444">
        <v>1</v>
      </c>
      <c r="J194" s="444">
        <v>1</v>
      </c>
      <c r="K194" s="444">
        <v>1</v>
      </c>
      <c r="L194" s="444">
        <v>1</v>
      </c>
      <c r="M194" s="444">
        <v>1</v>
      </c>
      <c r="N194" s="444">
        <v>1</v>
      </c>
      <c r="O194" s="437"/>
    </row>
    <row r="195" spans="1:15" ht="30" x14ac:dyDescent="0.25">
      <c r="A195" s="441" t="s">
        <v>787</v>
      </c>
      <c r="B195" s="446"/>
      <c r="C195" s="446"/>
      <c r="D195" s="444">
        <v>30</v>
      </c>
      <c r="E195" s="445">
        <v>30</v>
      </c>
      <c r="F195" s="444">
        <v>30</v>
      </c>
      <c r="G195" s="444">
        <v>30</v>
      </c>
      <c r="H195" s="444">
        <v>30</v>
      </c>
      <c r="I195" s="444">
        <v>30</v>
      </c>
      <c r="J195" s="444">
        <v>30</v>
      </c>
      <c r="K195" s="444">
        <v>30</v>
      </c>
      <c r="L195" s="444">
        <v>30</v>
      </c>
      <c r="M195" s="444">
        <v>30</v>
      </c>
      <c r="N195" s="444">
        <v>30</v>
      </c>
      <c r="O195" s="437"/>
    </row>
    <row r="196" spans="1:15" x14ac:dyDescent="0.25">
      <c r="A196" s="441" t="s">
        <v>786</v>
      </c>
      <c r="B196" s="446"/>
      <c r="C196" s="446"/>
      <c r="D196" s="444">
        <v>3</v>
      </c>
      <c r="E196" s="445">
        <v>3</v>
      </c>
      <c r="F196" s="444">
        <v>3</v>
      </c>
      <c r="G196" s="444">
        <v>3</v>
      </c>
      <c r="H196" s="444">
        <v>3</v>
      </c>
      <c r="I196" s="444">
        <v>3</v>
      </c>
      <c r="J196" s="444">
        <v>3</v>
      </c>
      <c r="K196" s="444">
        <v>3</v>
      </c>
      <c r="L196" s="444">
        <v>3</v>
      </c>
      <c r="M196" s="444">
        <v>3</v>
      </c>
      <c r="N196" s="444">
        <v>3</v>
      </c>
      <c r="O196" s="437"/>
    </row>
    <row r="197" spans="1:15" ht="45" x14ac:dyDescent="0.25">
      <c r="A197" s="441" t="s">
        <v>785</v>
      </c>
      <c r="B197" s="446"/>
      <c r="C197" s="446"/>
      <c r="D197" s="444">
        <v>8</v>
      </c>
      <c r="E197" s="445">
        <v>8</v>
      </c>
      <c r="F197" s="444">
        <v>8</v>
      </c>
      <c r="G197" s="444">
        <v>8</v>
      </c>
      <c r="H197" s="444">
        <v>8</v>
      </c>
      <c r="I197" s="444">
        <v>8</v>
      </c>
      <c r="J197" s="444">
        <v>8</v>
      </c>
      <c r="K197" s="444">
        <v>8</v>
      </c>
      <c r="L197" s="444">
        <v>8</v>
      </c>
      <c r="M197" s="444">
        <v>8</v>
      </c>
      <c r="N197" s="444">
        <v>8</v>
      </c>
      <c r="O197" s="437"/>
    </row>
    <row r="198" spans="1:15" ht="45" x14ac:dyDescent="0.25">
      <c r="A198" s="441" t="s">
        <v>784</v>
      </c>
      <c r="B198" s="446"/>
      <c r="C198" s="446"/>
      <c r="D198" s="444">
        <v>8</v>
      </c>
      <c r="E198" s="445">
        <v>8</v>
      </c>
      <c r="F198" s="444">
        <v>8</v>
      </c>
      <c r="G198" s="444">
        <v>89</v>
      </c>
      <c r="H198" s="444">
        <v>8</v>
      </c>
      <c r="I198" s="444">
        <v>8</v>
      </c>
      <c r="J198" s="444">
        <v>8</v>
      </c>
      <c r="K198" s="444">
        <v>8</v>
      </c>
      <c r="L198" s="444">
        <v>8</v>
      </c>
      <c r="M198" s="444">
        <v>8</v>
      </c>
      <c r="N198" s="444">
        <v>8</v>
      </c>
      <c r="O198" s="437"/>
    </row>
    <row r="199" spans="1:15" x14ac:dyDescent="0.25">
      <c r="A199" s="441" t="s">
        <v>783</v>
      </c>
      <c r="B199" s="446"/>
      <c r="C199" s="446"/>
      <c r="D199" s="444">
        <v>1</v>
      </c>
      <c r="E199" s="445">
        <v>1</v>
      </c>
      <c r="F199" s="444">
        <v>1</v>
      </c>
      <c r="G199" s="444">
        <v>1</v>
      </c>
      <c r="H199" s="444">
        <v>1</v>
      </c>
      <c r="I199" s="444">
        <v>1</v>
      </c>
      <c r="J199" s="444">
        <v>1</v>
      </c>
      <c r="K199" s="444">
        <v>1</v>
      </c>
      <c r="L199" s="444">
        <v>1</v>
      </c>
      <c r="M199" s="444">
        <v>1</v>
      </c>
      <c r="N199" s="444">
        <v>1</v>
      </c>
      <c r="O199" s="437"/>
    </row>
    <row r="200" spans="1:15" ht="30" x14ac:dyDescent="0.25">
      <c r="A200" s="441" t="s">
        <v>782</v>
      </c>
      <c r="B200" s="446"/>
      <c r="C200" s="446"/>
      <c r="D200" s="444">
        <v>1</v>
      </c>
      <c r="E200" s="445">
        <v>1</v>
      </c>
      <c r="F200" s="444">
        <v>1</v>
      </c>
      <c r="G200" s="444">
        <v>1</v>
      </c>
      <c r="H200" s="444">
        <v>1</v>
      </c>
      <c r="I200" s="444">
        <v>1</v>
      </c>
      <c r="J200" s="444">
        <v>1</v>
      </c>
      <c r="K200" s="444">
        <v>1</v>
      </c>
      <c r="L200" s="444">
        <v>1</v>
      </c>
      <c r="M200" s="444">
        <v>1</v>
      </c>
      <c r="N200" s="444">
        <v>1</v>
      </c>
      <c r="O200" s="437"/>
    </row>
    <row r="201" spans="1:15" ht="30" x14ac:dyDescent="0.25">
      <c r="A201" s="441" t="s">
        <v>781</v>
      </c>
      <c r="B201" s="446"/>
      <c r="C201" s="446"/>
      <c r="D201" s="444">
        <v>1</v>
      </c>
      <c r="E201" s="445">
        <v>1</v>
      </c>
      <c r="F201" s="444">
        <v>1</v>
      </c>
      <c r="G201" s="444">
        <v>1</v>
      </c>
      <c r="H201" s="444">
        <v>1</v>
      </c>
      <c r="I201" s="444">
        <v>1</v>
      </c>
      <c r="J201" s="444">
        <v>1</v>
      </c>
      <c r="K201" s="444">
        <v>1</v>
      </c>
      <c r="L201" s="444">
        <v>1</v>
      </c>
      <c r="M201" s="444">
        <v>1</v>
      </c>
      <c r="N201" s="444">
        <v>1</v>
      </c>
      <c r="O201" s="437"/>
    </row>
    <row r="202" spans="1:15" ht="30" x14ac:dyDescent="0.25">
      <c r="A202" s="441" t="s">
        <v>780</v>
      </c>
      <c r="B202" s="440"/>
      <c r="C202" s="440"/>
      <c r="D202" s="442">
        <v>1</v>
      </c>
      <c r="E202" s="443">
        <v>1</v>
      </c>
      <c r="F202" s="442">
        <v>1</v>
      </c>
      <c r="G202" s="442">
        <v>1</v>
      </c>
      <c r="H202" s="442">
        <v>1</v>
      </c>
      <c r="I202" s="442">
        <v>1</v>
      </c>
      <c r="J202" s="442">
        <v>1</v>
      </c>
      <c r="K202" s="442">
        <v>1</v>
      </c>
      <c r="L202" s="442">
        <v>1</v>
      </c>
      <c r="M202" s="442">
        <v>1</v>
      </c>
      <c r="N202" s="442">
        <v>1</v>
      </c>
      <c r="O202" s="437"/>
    </row>
    <row r="203" spans="1:15" x14ac:dyDescent="0.25">
      <c r="A203" s="441" t="s">
        <v>779</v>
      </c>
      <c r="B203" s="440"/>
      <c r="C203" s="440"/>
      <c r="D203" s="442">
        <v>28</v>
      </c>
      <c r="E203" s="443">
        <v>28</v>
      </c>
      <c r="F203" s="442">
        <v>28</v>
      </c>
      <c r="G203" s="442">
        <v>28</v>
      </c>
      <c r="H203" s="442">
        <v>28</v>
      </c>
      <c r="I203" s="442">
        <v>28</v>
      </c>
      <c r="J203" s="442">
        <v>28</v>
      </c>
      <c r="K203" s="442">
        <v>28</v>
      </c>
      <c r="L203" s="442">
        <v>28</v>
      </c>
      <c r="M203" s="442">
        <v>28</v>
      </c>
      <c r="N203" s="442">
        <v>28</v>
      </c>
      <c r="O203" s="437"/>
    </row>
    <row r="204" spans="1:15" ht="30" x14ac:dyDescent="0.25">
      <c r="A204" s="441" t="s">
        <v>778</v>
      </c>
      <c r="B204" s="440"/>
      <c r="C204" s="440"/>
      <c r="D204" s="438">
        <v>1</v>
      </c>
      <c r="E204" s="439">
        <v>1</v>
      </c>
      <c r="F204" s="438">
        <v>1</v>
      </c>
      <c r="G204" s="438">
        <v>1</v>
      </c>
      <c r="H204" s="438">
        <v>1</v>
      </c>
      <c r="I204" s="438">
        <v>1</v>
      </c>
      <c r="J204" s="438">
        <v>1</v>
      </c>
      <c r="K204" s="438">
        <v>1</v>
      </c>
      <c r="L204" s="438">
        <v>1</v>
      </c>
      <c r="M204" s="438">
        <v>1</v>
      </c>
      <c r="N204" s="438">
        <v>1</v>
      </c>
      <c r="O204" s="437"/>
    </row>
    <row r="205" spans="1:15" x14ac:dyDescent="0.25">
      <c r="A205" s="441" t="s">
        <v>777</v>
      </c>
      <c r="B205" s="440"/>
      <c r="C205" s="440"/>
      <c r="D205" s="438">
        <v>1</v>
      </c>
      <c r="E205" s="439">
        <v>1</v>
      </c>
      <c r="F205" s="438">
        <v>1</v>
      </c>
      <c r="G205" s="438">
        <v>1</v>
      </c>
      <c r="H205" s="438">
        <v>1</v>
      </c>
      <c r="I205" s="438">
        <v>1</v>
      </c>
      <c r="J205" s="438">
        <v>1</v>
      </c>
      <c r="K205" s="438">
        <v>1</v>
      </c>
      <c r="L205" s="438">
        <v>1</v>
      </c>
      <c r="M205" s="438">
        <v>1</v>
      </c>
      <c r="N205" s="438">
        <v>1</v>
      </c>
      <c r="O205" s="437"/>
    </row>
    <row r="206" spans="1:15" x14ac:dyDescent="0.25">
      <c r="A206" s="435" t="s">
        <v>776</v>
      </c>
      <c r="B206" s="435"/>
      <c r="C206" s="435"/>
      <c r="D206" s="433">
        <v>1</v>
      </c>
      <c r="E206" s="434">
        <v>1</v>
      </c>
      <c r="F206" s="433">
        <v>1</v>
      </c>
      <c r="G206" s="433">
        <v>1</v>
      </c>
      <c r="H206" s="433">
        <v>1</v>
      </c>
      <c r="I206" s="433">
        <v>1</v>
      </c>
      <c r="J206" s="433">
        <v>1</v>
      </c>
      <c r="K206" s="433">
        <v>1</v>
      </c>
      <c r="L206" s="433">
        <v>1</v>
      </c>
      <c r="M206" s="433">
        <v>1</v>
      </c>
      <c r="N206" s="433">
        <v>1</v>
      </c>
      <c r="O206" s="432"/>
    </row>
    <row r="207" spans="1:15" x14ac:dyDescent="0.25">
      <c r="A207" s="435" t="s">
        <v>775</v>
      </c>
      <c r="B207" s="435"/>
      <c r="C207" s="435"/>
      <c r="D207" s="433">
        <v>1</v>
      </c>
      <c r="E207" s="434">
        <v>1</v>
      </c>
      <c r="F207" s="433">
        <v>1</v>
      </c>
      <c r="G207" s="433">
        <v>1</v>
      </c>
      <c r="H207" s="433">
        <v>1</v>
      </c>
      <c r="I207" s="433">
        <v>1</v>
      </c>
      <c r="J207" s="433">
        <v>1</v>
      </c>
      <c r="K207" s="433">
        <v>1</v>
      </c>
      <c r="L207" s="433">
        <v>1</v>
      </c>
      <c r="M207" s="433">
        <v>1</v>
      </c>
      <c r="N207" s="433">
        <v>1</v>
      </c>
      <c r="O207" s="432"/>
    </row>
    <row r="208" spans="1:15" ht="25.5" x14ac:dyDescent="0.25">
      <c r="A208" s="436" t="s">
        <v>774</v>
      </c>
      <c r="B208" s="435"/>
      <c r="C208" s="435"/>
      <c r="D208" s="433">
        <v>12</v>
      </c>
      <c r="E208" s="434">
        <v>12</v>
      </c>
      <c r="F208" s="433">
        <v>12</v>
      </c>
      <c r="G208" s="433">
        <v>12</v>
      </c>
      <c r="H208" s="433">
        <v>12</v>
      </c>
      <c r="I208" s="433">
        <v>12</v>
      </c>
      <c r="J208" s="433">
        <v>12</v>
      </c>
      <c r="K208" s="433">
        <v>12</v>
      </c>
      <c r="L208" s="433">
        <v>12</v>
      </c>
      <c r="M208" s="433">
        <v>12</v>
      </c>
      <c r="N208" s="433">
        <v>12</v>
      </c>
      <c r="O208" s="432"/>
    </row>
    <row r="209" spans="1:15" x14ac:dyDescent="0.25">
      <c r="A209" s="431"/>
      <c r="B209" s="431"/>
      <c r="C209" s="430" t="s">
        <v>759</v>
      </c>
      <c r="D209" s="430">
        <f>SUM(D191:D208)</f>
        <v>102</v>
      </c>
      <c r="E209" s="430">
        <f t="shared" ref="E209:N209" si="12">SUM(E191:E208)</f>
        <v>102</v>
      </c>
      <c r="F209" s="430">
        <f t="shared" si="12"/>
        <v>102</v>
      </c>
      <c r="G209" s="430">
        <f t="shared" si="12"/>
        <v>183</v>
      </c>
      <c r="H209" s="430">
        <f t="shared" si="12"/>
        <v>102</v>
      </c>
      <c r="I209" s="430">
        <f t="shared" si="12"/>
        <v>102</v>
      </c>
      <c r="J209" s="430">
        <f t="shared" si="12"/>
        <v>102</v>
      </c>
      <c r="K209" s="430">
        <f t="shared" si="12"/>
        <v>102</v>
      </c>
      <c r="L209" s="430">
        <f t="shared" si="12"/>
        <v>102</v>
      </c>
      <c r="M209" s="430">
        <f t="shared" si="12"/>
        <v>102</v>
      </c>
      <c r="N209" s="430">
        <f t="shared" si="12"/>
        <v>102</v>
      </c>
      <c r="O209" s="430"/>
    </row>
  </sheetData>
  <mergeCells count="90">
    <mergeCell ref="B10:C10"/>
    <mergeCell ref="L2:O2"/>
    <mergeCell ref="A3:O3"/>
    <mergeCell ref="D4:O4"/>
    <mergeCell ref="A7:C7"/>
    <mergeCell ref="A11:A16"/>
    <mergeCell ref="B11:B16"/>
    <mergeCell ref="A17:A20"/>
    <mergeCell ref="B17:B20"/>
    <mergeCell ref="A21:A24"/>
    <mergeCell ref="B21:B24"/>
    <mergeCell ref="A27:C27"/>
    <mergeCell ref="B28:C28"/>
    <mergeCell ref="A30:C30"/>
    <mergeCell ref="B31:C31"/>
    <mergeCell ref="A32:A42"/>
    <mergeCell ref="B32:B37"/>
    <mergeCell ref="B38:B42"/>
    <mergeCell ref="A69:A71"/>
    <mergeCell ref="B69:B71"/>
    <mergeCell ref="A72:A74"/>
    <mergeCell ref="A48:A49"/>
    <mergeCell ref="B48:B49"/>
    <mergeCell ref="B54:B56"/>
    <mergeCell ref="A55:A56"/>
    <mergeCell ref="A57:A58"/>
    <mergeCell ref="B57:B58"/>
    <mergeCell ref="A59:A61"/>
    <mergeCell ref="B59:B61"/>
    <mergeCell ref="A63:A64"/>
    <mergeCell ref="B63:B64"/>
    <mergeCell ref="A65:A68"/>
    <mergeCell ref="B65:B68"/>
    <mergeCell ref="B72:B74"/>
    <mergeCell ref="A75:C75"/>
    <mergeCell ref="A97:C97"/>
    <mergeCell ref="A81:C81"/>
    <mergeCell ref="B82:C82"/>
    <mergeCell ref="A83:A84"/>
    <mergeCell ref="B83:B84"/>
    <mergeCell ref="A87:C87"/>
    <mergeCell ref="B76:C76"/>
    <mergeCell ref="A88:C88"/>
    <mergeCell ref="B89:C89"/>
    <mergeCell ref="A92:A94"/>
    <mergeCell ref="B92:B94"/>
    <mergeCell ref="A77:A79"/>
    <mergeCell ref="B77:B79"/>
    <mergeCell ref="B126:C126"/>
    <mergeCell ref="A98:C98"/>
    <mergeCell ref="B99:C99"/>
    <mergeCell ref="A104:B104"/>
    <mergeCell ref="A105:C105"/>
    <mergeCell ref="A109:C109"/>
    <mergeCell ref="A125:C125"/>
    <mergeCell ref="B110:C110"/>
    <mergeCell ref="A119:C119"/>
    <mergeCell ref="B120:C120"/>
    <mergeCell ref="B122:C122"/>
    <mergeCell ref="A124:C124"/>
    <mergeCell ref="O127:O128"/>
    <mergeCell ref="I127:I128"/>
    <mergeCell ref="J127:J128"/>
    <mergeCell ref="K127:K128"/>
    <mergeCell ref="A136:C136"/>
    <mergeCell ref="E127:E128"/>
    <mergeCell ref="F127:F128"/>
    <mergeCell ref="G127:G128"/>
    <mergeCell ref="H127:H128"/>
    <mergeCell ref="A127:A135"/>
    <mergeCell ref="B127:B135"/>
    <mergeCell ref="C127:C135"/>
    <mergeCell ref="D127:D128"/>
    <mergeCell ref="D145:H145"/>
    <mergeCell ref="L127:L128"/>
    <mergeCell ref="M127:M128"/>
    <mergeCell ref="N127:N128"/>
    <mergeCell ref="A190:C190"/>
    <mergeCell ref="A138:C138"/>
    <mergeCell ref="A143:C143"/>
    <mergeCell ref="A145:A146"/>
    <mergeCell ref="B145:B146"/>
    <mergeCell ref="C145:C146"/>
    <mergeCell ref="A137:C137"/>
    <mergeCell ref="U128:U129"/>
    <mergeCell ref="P128:P129"/>
    <mergeCell ref="Q128:Q129"/>
    <mergeCell ref="R128:R129"/>
    <mergeCell ref="S128:S129"/>
    <mergeCell ref="T128:T129"/>
  </mergeCells>
  <hyperlinks>
    <hyperlink ref="A8" location="P41" display="P41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62"/>
  <sheetViews>
    <sheetView topLeftCell="A216" zoomScale="85" zoomScaleNormal="85" workbookViewId="0">
      <selection activeCell="D287" sqref="D287:O287"/>
    </sheetView>
  </sheetViews>
  <sheetFormatPr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90"/>
    <col min="5" max="5" width="9.140625" style="254"/>
    <col min="6" max="15" width="9.140625" style="190"/>
    <col min="16" max="16" width="9.85546875" style="1" bestFit="1" customWidth="1"/>
    <col min="17" max="16384" width="9.140625" style="1"/>
  </cols>
  <sheetData>
    <row r="1" spans="1:15" ht="15" x14ac:dyDescent="0.2">
      <c r="A1" s="82"/>
      <c r="B1" s="82"/>
      <c r="C1" s="82"/>
      <c r="D1" s="162"/>
      <c r="E1" s="163"/>
      <c r="F1" s="162"/>
      <c r="G1" s="162"/>
      <c r="H1" s="162"/>
      <c r="I1" s="162"/>
      <c r="J1" s="164"/>
      <c r="K1" s="162"/>
      <c r="L1" s="162"/>
      <c r="M1" s="1049"/>
      <c r="N1" s="1049"/>
      <c r="O1" s="1049"/>
    </row>
    <row r="2" spans="1:15" ht="14.25" customHeight="1" x14ac:dyDescent="0.2">
      <c r="A2" s="84" t="s">
        <v>70</v>
      </c>
      <c r="B2" s="84"/>
      <c r="C2" s="84"/>
      <c r="D2" s="165"/>
      <c r="E2" s="165"/>
      <c r="F2" s="165"/>
      <c r="G2" s="165"/>
      <c r="H2" s="165"/>
      <c r="I2" s="165"/>
      <c r="J2" s="165"/>
      <c r="K2" s="165"/>
      <c r="L2" s="1050" t="s">
        <v>542</v>
      </c>
      <c r="M2" s="1050"/>
      <c r="N2" s="1050"/>
      <c r="O2" s="1050"/>
    </row>
    <row r="3" spans="1:15" ht="14.25" customHeight="1" x14ac:dyDescent="0.2">
      <c r="A3" s="1051" t="s">
        <v>667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15" ht="85.5" x14ac:dyDescent="0.2">
      <c r="A4" s="20" t="s">
        <v>2</v>
      </c>
      <c r="B4" s="21" t="s">
        <v>71</v>
      </c>
      <c r="C4" s="21" t="s">
        <v>0</v>
      </c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</row>
    <row r="5" spans="1:15" ht="14.25" x14ac:dyDescent="0.2">
      <c r="A5" s="21">
        <v>1</v>
      </c>
      <c r="B5" s="21">
        <v>2</v>
      </c>
      <c r="C5" s="21">
        <v>3</v>
      </c>
      <c r="D5" s="166">
        <v>4</v>
      </c>
      <c r="E5" s="166">
        <v>5</v>
      </c>
      <c r="F5" s="167">
        <v>6</v>
      </c>
      <c r="G5" s="166">
        <v>7</v>
      </c>
      <c r="H5" s="166">
        <v>8</v>
      </c>
      <c r="I5" s="166">
        <v>9</v>
      </c>
      <c r="J5" s="166">
        <v>10</v>
      </c>
      <c r="K5" s="168">
        <v>11</v>
      </c>
      <c r="L5" s="166">
        <v>12</v>
      </c>
      <c r="M5" s="166">
        <v>13</v>
      </c>
      <c r="N5" s="166">
        <v>14</v>
      </c>
      <c r="O5" s="166">
        <v>15</v>
      </c>
    </row>
    <row r="6" spans="1:15" ht="14.25" x14ac:dyDescent="0.2">
      <c r="A6" s="21"/>
      <c r="B6" s="21"/>
      <c r="C6" s="21"/>
      <c r="D6" s="166">
        <v>2024</v>
      </c>
      <c r="E6" s="167">
        <v>2025</v>
      </c>
      <c r="F6" s="166">
        <v>2026</v>
      </c>
      <c r="G6" s="166">
        <v>2027</v>
      </c>
      <c r="H6" s="166">
        <v>2028</v>
      </c>
      <c r="I6" s="166">
        <v>2029</v>
      </c>
      <c r="J6" s="168">
        <v>2030</v>
      </c>
      <c r="K6" s="166">
        <v>2031</v>
      </c>
      <c r="L6" s="166">
        <v>2032</v>
      </c>
      <c r="M6" s="166">
        <v>2033</v>
      </c>
      <c r="N6" s="166">
        <v>2034</v>
      </c>
      <c r="O6" s="166">
        <v>2035</v>
      </c>
    </row>
    <row r="7" spans="1:15" ht="15" x14ac:dyDescent="0.2">
      <c r="A7" s="1053" t="s">
        <v>72</v>
      </c>
      <c r="B7" s="1054"/>
      <c r="C7" s="1054"/>
      <c r="D7" s="169"/>
      <c r="E7" s="169"/>
      <c r="F7" s="169"/>
      <c r="G7" s="169"/>
      <c r="H7" s="169"/>
      <c r="I7" s="169"/>
      <c r="J7" s="169"/>
      <c r="K7" s="169"/>
      <c r="L7" s="169"/>
      <c r="M7" s="170"/>
      <c r="N7" s="171"/>
      <c r="O7" s="172"/>
    </row>
    <row r="8" spans="1:15" ht="15" x14ac:dyDescent="0.2">
      <c r="A8" s="132" t="s">
        <v>73</v>
      </c>
      <c r="B8" s="133"/>
      <c r="C8" s="134"/>
      <c r="D8" s="173"/>
      <c r="E8" s="173"/>
      <c r="F8" s="173"/>
      <c r="G8" s="173"/>
      <c r="H8" s="173"/>
      <c r="I8" s="173"/>
      <c r="J8" s="173"/>
      <c r="K8" s="173"/>
      <c r="L8" s="173"/>
      <c r="M8" s="170"/>
      <c r="N8" s="171"/>
      <c r="O8" s="172"/>
    </row>
    <row r="9" spans="1:15" ht="32.25" customHeight="1" x14ac:dyDescent="0.2">
      <c r="A9" s="77" t="s">
        <v>7</v>
      </c>
      <c r="B9" s="24"/>
      <c r="C9" s="25"/>
      <c r="D9" s="174"/>
      <c r="E9" s="175"/>
      <c r="F9" s="174"/>
      <c r="G9" s="174"/>
      <c r="H9" s="174"/>
      <c r="I9" s="174"/>
      <c r="J9" s="174"/>
      <c r="K9" s="174"/>
      <c r="L9" s="174"/>
      <c r="M9" s="164"/>
      <c r="N9" s="164"/>
      <c r="O9" s="176"/>
    </row>
    <row r="10" spans="1:15" ht="15" hidden="1" x14ac:dyDescent="0.2">
      <c r="A10" s="146" t="s">
        <v>20</v>
      </c>
      <c r="B10" s="781" t="s">
        <v>21</v>
      </c>
      <c r="C10" s="781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8"/>
      <c r="O10" s="178"/>
    </row>
    <row r="11" spans="1:15" ht="18" hidden="1" customHeight="1" x14ac:dyDescent="0.2">
      <c r="A11" s="1048" t="s">
        <v>74</v>
      </c>
      <c r="B11" s="781" t="s">
        <v>75</v>
      </c>
      <c r="C11" s="146" t="s">
        <v>76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80"/>
      <c r="O11" s="180"/>
    </row>
    <row r="12" spans="1:15" ht="33" hidden="1" customHeight="1" x14ac:dyDescent="0.2">
      <c r="A12" s="1048"/>
      <c r="B12" s="781"/>
      <c r="C12" s="146" t="s">
        <v>77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</row>
    <row r="13" spans="1:15" ht="49.5" hidden="1" customHeight="1" x14ac:dyDescent="0.2">
      <c r="A13" s="995" t="s">
        <v>78</v>
      </c>
      <c r="B13" s="936" t="s">
        <v>79</v>
      </c>
      <c r="C13" s="146" t="s">
        <v>80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</row>
    <row r="14" spans="1:15" ht="30.75" hidden="1" customHeight="1" x14ac:dyDescent="0.2">
      <c r="A14" s="1001"/>
      <c r="B14" s="937"/>
      <c r="C14" s="144" t="s">
        <v>390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</row>
    <row r="15" spans="1:15" ht="51.75" hidden="1" customHeight="1" x14ac:dyDescent="0.2">
      <c r="A15" s="787" t="s">
        <v>81</v>
      </c>
      <c r="B15" s="782" t="s">
        <v>82</v>
      </c>
      <c r="C15" s="144" t="s">
        <v>83</v>
      </c>
      <c r="D15" s="181"/>
      <c r="E15" s="179"/>
      <c r="F15" s="182"/>
      <c r="G15" s="182"/>
      <c r="H15" s="182"/>
      <c r="I15" s="182"/>
      <c r="J15" s="179"/>
      <c r="K15" s="182"/>
      <c r="L15" s="182"/>
      <c r="M15" s="182"/>
      <c r="N15" s="180"/>
      <c r="O15" s="180"/>
    </row>
    <row r="16" spans="1:15" ht="31.5" hidden="1" customHeight="1" x14ac:dyDescent="0.2">
      <c r="A16" s="787"/>
      <c r="B16" s="782"/>
      <c r="C16" s="144" t="s">
        <v>84</v>
      </c>
      <c r="D16" s="181"/>
      <c r="E16" s="179"/>
      <c r="F16" s="182"/>
      <c r="G16" s="182"/>
      <c r="H16" s="182"/>
      <c r="I16" s="182"/>
      <c r="J16" s="179"/>
      <c r="K16" s="182"/>
      <c r="L16" s="182"/>
      <c r="M16" s="181"/>
      <c r="N16" s="180"/>
      <c r="O16" s="180"/>
    </row>
    <row r="17" spans="1:15" ht="18.75" hidden="1" customHeight="1" x14ac:dyDescent="0.2">
      <c r="A17" s="787" t="s">
        <v>85</v>
      </c>
      <c r="B17" s="782" t="s">
        <v>86</v>
      </c>
      <c r="C17" s="144" t="s">
        <v>87</v>
      </c>
      <c r="D17" s="181"/>
      <c r="E17" s="181"/>
      <c r="F17" s="182"/>
      <c r="G17" s="182"/>
      <c r="H17" s="182"/>
      <c r="I17" s="182"/>
      <c r="J17" s="179"/>
      <c r="K17" s="182"/>
      <c r="L17" s="182"/>
      <c r="M17" s="181"/>
      <c r="N17" s="180"/>
      <c r="O17" s="180"/>
    </row>
    <row r="18" spans="1:15" ht="16.5" hidden="1" customHeight="1" x14ac:dyDescent="0.2">
      <c r="A18" s="787"/>
      <c r="B18" s="782"/>
      <c r="C18" s="144" t="s">
        <v>88</v>
      </c>
      <c r="D18" s="181"/>
      <c r="E18" s="179"/>
      <c r="F18" s="182"/>
      <c r="G18" s="182"/>
      <c r="H18" s="182"/>
      <c r="I18" s="182"/>
      <c r="J18" s="179"/>
      <c r="K18" s="182"/>
      <c r="L18" s="182"/>
      <c r="M18" s="181"/>
      <c r="N18" s="180"/>
      <c r="O18" s="180"/>
    </row>
    <row r="19" spans="1:15" ht="14.25" hidden="1" customHeight="1" x14ac:dyDescent="0.2">
      <c r="A19" s="787"/>
      <c r="B19" s="782"/>
      <c r="C19" s="144" t="s">
        <v>89</v>
      </c>
      <c r="D19" s="181"/>
      <c r="E19" s="179"/>
      <c r="F19" s="182"/>
      <c r="G19" s="182"/>
      <c r="H19" s="182"/>
      <c r="I19" s="182"/>
      <c r="J19" s="179"/>
      <c r="K19" s="182"/>
      <c r="L19" s="182"/>
      <c r="M19" s="181"/>
      <c r="N19" s="180"/>
      <c r="O19" s="180"/>
    </row>
    <row r="20" spans="1:15" ht="18.75" hidden="1" customHeight="1" x14ac:dyDescent="0.2">
      <c r="A20" s="787"/>
      <c r="B20" s="782"/>
      <c r="C20" s="144" t="s">
        <v>90</v>
      </c>
      <c r="D20" s="181"/>
      <c r="E20" s="179"/>
      <c r="F20" s="182"/>
      <c r="G20" s="182"/>
      <c r="H20" s="179"/>
      <c r="I20" s="182"/>
      <c r="J20" s="179"/>
      <c r="K20" s="182"/>
      <c r="L20" s="182"/>
      <c r="M20" s="182"/>
      <c r="N20" s="182"/>
      <c r="O20" s="180"/>
    </row>
    <row r="21" spans="1:15" ht="15" hidden="1" customHeight="1" x14ac:dyDescent="0.2">
      <c r="A21" s="787" t="s">
        <v>91</v>
      </c>
      <c r="B21" s="782" t="s">
        <v>92</v>
      </c>
      <c r="C21" s="144" t="s">
        <v>93</v>
      </c>
      <c r="D21" s="183"/>
      <c r="E21" s="179"/>
      <c r="F21" s="182"/>
      <c r="G21" s="182"/>
      <c r="H21" s="182"/>
      <c r="I21" s="182"/>
      <c r="J21" s="182"/>
      <c r="K21" s="179"/>
      <c r="L21" s="182"/>
      <c r="M21" s="183"/>
      <c r="N21" s="184"/>
      <c r="O21" s="180"/>
    </row>
    <row r="22" spans="1:15" ht="33" customHeight="1" x14ac:dyDescent="0.2">
      <c r="A22" s="787"/>
      <c r="B22" s="782"/>
      <c r="C22" s="144" t="s">
        <v>94</v>
      </c>
      <c r="D22" s="181"/>
      <c r="E22" s="179"/>
      <c r="F22" s="182"/>
      <c r="G22" s="182"/>
      <c r="H22" s="182"/>
      <c r="I22" s="182"/>
      <c r="J22" s="179"/>
      <c r="K22" s="182"/>
      <c r="L22" s="182"/>
      <c r="M22" s="181"/>
      <c r="N22" s="180"/>
      <c r="O22" s="180"/>
    </row>
    <row r="23" spans="1:15" ht="20.25" customHeight="1" x14ac:dyDescent="0.2">
      <c r="A23" s="787"/>
      <c r="B23" s="782"/>
      <c r="C23" s="144" t="s">
        <v>95</v>
      </c>
      <c r="D23" s="181"/>
      <c r="E23" s="179"/>
      <c r="F23" s="182"/>
      <c r="G23" s="182"/>
      <c r="H23" s="182"/>
      <c r="I23" s="182"/>
      <c r="J23" s="179"/>
      <c r="K23" s="182"/>
      <c r="L23" s="182"/>
      <c r="M23" s="181"/>
      <c r="N23" s="180"/>
      <c r="O23" s="180"/>
    </row>
    <row r="24" spans="1:15" ht="20.25" customHeight="1" x14ac:dyDescent="0.2">
      <c r="A24" s="787"/>
      <c r="B24" s="782"/>
      <c r="C24" s="144" t="s">
        <v>96</v>
      </c>
      <c r="D24" s="181"/>
      <c r="E24" s="180"/>
      <c r="F24" s="180"/>
      <c r="G24" s="180"/>
      <c r="H24" s="180"/>
      <c r="I24" s="180"/>
      <c r="J24" s="180"/>
      <c r="K24" s="180"/>
      <c r="L24" s="180"/>
      <c r="M24" s="180"/>
      <c r="N24" s="181"/>
      <c r="O24" s="180"/>
    </row>
    <row r="25" spans="1:15" ht="19.5" customHeight="1" x14ac:dyDescent="0.2">
      <c r="A25" s="787"/>
      <c r="B25" s="782"/>
      <c r="C25" s="144" t="s">
        <v>87</v>
      </c>
      <c r="D25" s="181"/>
      <c r="E25" s="180"/>
      <c r="F25" s="181"/>
      <c r="G25" s="181"/>
      <c r="H25" s="180"/>
      <c r="I25" s="180"/>
      <c r="J25" s="180"/>
      <c r="K25" s="180"/>
      <c r="L25" s="180"/>
      <c r="M25" s="181"/>
      <c r="N25" s="180"/>
      <c r="O25" s="180"/>
    </row>
    <row r="26" spans="1:15" ht="39" customHeight="1" x14ac:dyDescent="0.2">
      <c r="A26" s="787"/>
      <c r="B26" s="782"/>
      <c r="C26" s="144" t="s">
        <v>97</v>
      </c>
      <c r="D26" s="181"/>
      <c r="E26" s="180"/>
      <c r="F26" s="180"/>
      <c r="G26" s="180"/>
      <c r="H26" s="180"/>
      <c r="I26" s="180"/>
      <c r="J26" s="180"/>
      <c r="K26" s="180"/>
      <c r="L26" s="180"/>
      <c r="M26" s="181"/>
      <c r="N26" s="180"/>
      <c r="O26" s="180"/>
    </row>
    <row r="27" spans="1:15" s="571" customFormat="1" ht="18" customHeight="1" x14ac:dyDescent="0.2">
      <c r="A27" s="1044" t="s">
        <v>98</v>
      </c>
      <c r="B27" s="1045" t="s">
        <v>99</v>
      </c>
      <c r="C27" s="569" t="s">
        <v>100</v>
      </c>
      <c r="D27" s="570"/>
      <c r="E27" s="570">
        <v>1</v>
      </c>
      <c r="F27" s="570"/>
      <c r="G27" s="570"/>
      <c r="H27" s="570"/>
      <c r="I27" s="570"/>
      <c r="J27" s="570"/>
      <c r="K27" s="570"/>
      <c r="L27" s="570"/>
      <c r="M27" s="570"/>
      <c r="N27" s="570"/>
      <c r="O27" s="570"/>
    </row>
    <row r="28" spans="1:15" s="571" customFormat="1" ht="20.25" customHeight="1" x14ac:dyDescent="0.2">
      <c r="A28" s="1044"/>
      <c r="B28" s="1045"/>
      <c r="C28" s="572" t="s">
        <v>101</v>
      </c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</row>
    <row r="29" spans="1:15" s="571" customFormat="1" ht="63.75" customHeight="1" x14ac:dyDescent="0.2">
      <c r="A29" s="1044"/>
      <c r="B29" s="1045"/>
      <c r="C29" s="572" t="s">
        <v>102</v>
      </c>
      <c r="D29" s="573"/>
      <c r="E29" s="573"/>
      <c r="F29" s="573"/>
      <c r="G29" s="573"/>
      <c r="H29" s="573"/>
      <c r="I29" s="573"/>
      <c r="J29" s="573"/>
      <c r="K29" s="573"/>
      <c r="L29" s="573">
        <v>1</v>
      </c>
      <c r="M29" s="573"/>
      <c r="N29" s="573"/>
      <c r="O29" s="573"/>
    </row>
    <row r="30" spans="1:15" s="571" customFormat="1" ht="32.25" customHeight="1" x14ac:dyDescent="0.2">
      <c r="A30" s="1044"/>
      <c r="B30" s="1045"/>
      <c r="C30" s="572" t="s">
        <v>103</v>
      </c>
      <c r="D30" s="570"/>
      <c r="E30" s="570"/>
      <c r="F30" s="570"/>
      <c r="G30" s="570"/>
      <c r="H30" s="570"/>
      <c r="I30" s="570"/>
      <c r="J30" s="570"/>
      <c r="K30" s="570"/>
      <c r="L30" s="570">
        <v>1</v>
      </c>
      <c r="M30" s="570"/>
      <c r="N30" s="570"/>
      <c r="O30" s="570"/>
    </row>
    <row r="31" spans="1:15" s="571" customFormat="1" ht="15" hidden="1" x14ac:dyDescent="0.2">
      <c r="A31" s="1044"/>
      <c r="B31" s="1045"/>
      <c r="C31" s="572" t="s">
        <v>104</v>
      </c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</row>
    <row r="32" spans="1:15" s="571" customFormat="1" ht="16.5" hidden="1" customHeight="1" x14ac:dyDescent="0.2">
      <c r="A32" s="1044"/>
      <c r="B32" s="1045"/>
      <c r="C32" s="572" t="s">
        <v>105</v>
      </c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</row>
    <row r="33" spans="1:15" s="571" customFormat="1" ht="32.25" hidden="1" customHeight="1" x14ac:dyDescent="0.2">
      <c r="A33" s="1044" t="s">
        <v>106</v>
      </c>
      <c r="B33" s="1045" t="s">
        <v>107</v>
      </c>
      <c r="C33" s="572" t="s">
        <v>97</v>
      </c>
      <c r="D33" s="570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</row>
    <row r="34" spans="1:15" s="571" customFormat="1" ht="18.75" hidden="1" customHeight="1" x14ac:dyDescent="0.2">
      <c r="A34" s="1044"/>
      <c r="B34" s="1045"/>
      <c r="C34" s="572" t="s">
        <v>93</v>
      </c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</row>
    <row r="35" spans="1:15" s="571" customFormat="1" ht="19.5" hidden="1" customHeight="1" x14ac:dyDescent="0.2">
      <c r="A35" s="1044"/>
      <c r="B35" s="1045"/>
      <c r="C35" s="572" t="s">
        <v>94</v>
      </c>
      <c r="D35" s="570"/>
      <c r="E35" s="570"/>
      <c r="F35" s="570"/>
      <c r="G35" s="570"/>
      <c r="H35" s="570"/>
      <c r="I35" s="570"/>
      <c r="J35" s="570"/>
      <c r="K35" s="570"/>
      <c r="L35" s="570"/>
      <c r="M35" s="573"/>
      <c r="N35" s="574"/>
      <c r="O35" s="574"/>
    </row>
    <row r="36" spans="1:15" s="571" customFormat="1" ht="18.75" hidden="1" customHeight="1" x14ac:dyDescent="0.2">
      <c r="A36" s="1044"/>
      <c r="B36" s="1045"/>
      <c r="C36" s="572" t="s">
        <v>108</v>
      </c>
      <c r="D36" s="570"/>
      <c r="E36" s="570"/>
      <c r="F36" s="570"/>
      <c r="G36" s="570"/>
      <c r="H36" s="570"/>
      <c r="I36" s="570"/>
      <c r="J36" s="570"/>
      <c r="K36" s="573"/>
      <c r="L36" s="574"/>
      <c r="M36" s="574"/>
      <c r="N36" s="574"/>
      <c r="O36" s="574"/>
    </row>
    <row r="37" spans="1:15" s="571" customFormat="1" ht="48.75" hidden="1" customHeight="1" x14ac:dyDescent="0.2">
      <c r="A37" s="1044"/>
      <c r="B37" s="1045"/>
      <c r="C37" s="572" t="s">
        <v>95</v>
      </c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3"/>
    </row>
    <row r="38" spans="1:15" s="571" customFormat="1" ht="16.5" hidden="1" customHeight="1" x14ac:dyDescent="0.2">
      <c r="A38" s="1044"/>
      <c r="B38" s="1045"/>
      <c r="C38" s="572" t="s">
        <v>96</v>
      </c>
      <c r="D38" s="570"/>
      <c r="E38" s="570"/>
      <c r="F38" s="570"/>
      <c r="G38" s="570"/>
      <c r="H38" s="570"/>
      <c r="I38" s="570"/>
      <c r="J38" s="570"/>
      <c r="K38" s="573"/>
      <c r="L38" s="570"/>
      <c r="M38" s="574"/>
      <c r="N38" s="574"/>
      <c r="O38" s="574"/>
    </row>
    <row r="39" spans="1:15" s="571" customFormat="1" ht="23.25" hidden="1" customHeight="1" x14ac:dyDescent="0.2">
      <c r="A39" s="1044" t="s">
        <v>109</v>
      </c>
      <c r="B39" s="1045" t="s">
        <v>110</v>
      </c>
      <c r="C39" s="572" t="s">
        <v>111</v>
      </c>
      <c r="D39" s="573"/>
      <c r="E39" s="573"/>
      <c r="F39" s="570"/>
      <c r="G39" s="570"/>
      <c r="H39" s="570"/>
      <c r="I39" s="570"/>
      <c r="J39" s="570"/>
      <c r="K39" s="570"/>
      <c r="L39" s="573"/>
      <c r="M39" s="573"/>
      <c r="N39" s="574"/>
      <c r="O39" s="574"/>
    </row>
    <row r="40" spans="1:15" s="571" customFormat="1" ht="36" hidden="1" customHeight="1" x14ac:dyDescent="0.2">
      <c r="A40" s="1044"/>
      <c r="B40" s="1045"/>
      <c r="C40" s="572" t="s">
        <v>112</v>
      </c>
      <c r="D40" s="570"/>
      <c r="E40" s="573"/>
      <c r="F40" s="573"/>
      <c r="G40" s="573"/>
      <c r="H40" s="573"/>
      <c r="I40" s="573"/>
      <c r="J40" s="573"/>
      <c r="K40" s="573"/>
      <c r="L40" s="573"/>
      <c r="M40" s="573"/>
      <c r="N40" s="570"/>
      <c r="O40" s="570"/>
    </row>
    <row r="41" spans="1:15" s="571" customFormat="1" ht="32.25" hidden="1" customHeight="1" x14ac:dyDescent="0.2">
      <c r="A41" s="1044"/>
      <c r="B41" s="1045"/>
      <c r="C41" s="572" t="s">
        <v>113</v>
      </c>
      <c r="D41" s="570"/>
      <c r="E41" s="573"/>
      <c r="F41" s="570"/>
      <c r="G41" s="570"/>
      <c r="H41" s="573"/>
      <c r="I41" s="573"/>
      <c r="J41" s="573"/>
      <c r="K41" s="570"/>
      <c r="L41" s="573"/>
      <c r="M41" s="573"/>
      <c r="N41" s="570"/>
      <c r="O41" s="570"/>
    </row>
    <row r="42" spans="1:15" s="571" customFormat="1" ht="22.5" hidden="1" customHeight="1" x14ac:dyDescent="0.2">
      <c r="A42" s="1044"/>
      <c r="B42" s="1045"/>
      <c r="C42" s="572" t="s">
        <v>114</v>
      </c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6"/>
      <c r="O42" s="576"/>
    </row>
    <row r="43" spans="1:15" s="571" customFormat="1" ht="18.75" hidden="1" customHeight="1" x14ac:dyDescent="0.2">
      <c r="A43" s="1044" t="s">
        <v>115</v>
      </c>
      <c r="B43" s="1045" t="s">
        <v>116</v>
      </c>
      <c r="C43" s="572" t="s">
        <v>117</v>
      </c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4"/>
      <c r="O43" s="574"/>
    </row>
    <row r="44" spans="1:15" s="571" customFormat="1" ht="21" hidden="1" customHeight="1" x14ac:dyDescent="0.2">
      <c r="A44" s="1044"/>
      <c r="B44" s="1045"/>
      <c r="C44" s="572" t="s">
        <v>118</v>
      </c>
      <c r="D44" s="573"/>
      <c r="E44" s="570"/>
      <c r="F44" s="570"/>
      <c r="G44" s="573"/>
      <c r="H44" s="573"/>
      <c r="I44" s="573"/>
      <c r="J44" s="570"/>
      <c r="K44" s="573"/>
      <c r="L44" s="573"/>
      <c r="M44" s="573"/>
      <c r="N44" s="574"/>
      <c r="O44" s="574"/>
    </row>
    <row r="45" spans="1:15" s="571" customFormat="1" ht="20.25" hidden="1" customHeight="1" x14ac:dyDescent="0.2">
      <c r="A45" s="1044"/>
      <c r="B45" s="1045"/>
      <c r="C45" s="572" t="s">
        <v>88</v>
      </c>
      <c r="D45" s="573"/>
      <c r="E45" s="573"/>
      <c r="F45" s="570"/>
      <c r="G45" s="574"/>
      <c r="H45" s="570"/>
      <c r="I45" s="570"/>
      <c r="J45" s="570"/>
      <c r="K45" s="570"/>
      <c r="L45" s="570"/>
      <c r="M45" s="573"/>
      <c r="N45" s="574"/>
      <c r="O45" s="574"/>
    </row>
    <row r="46" spans="1:15" s="571" customFormat="1" ht="49.5" hidden="1" customHeight="1" x14ac:dyDescent="0.2">
      <c r="A46" s="1044"/>
      <c r="B46" s="1045"/>
      <c r="C46" s="572" t="s">
        <v>119</v>
      </c>
      <c r="D46" s="570"/>
      <c r="E46" s="573"/>
      <c r="F46" s="573"/>
      <c r="G46" s="573"/>
      <c r="H46" s="573"/>
      <c r="I46" s="573"/>
      <c r="J46" s="573"/>
      <c r="K46" s="573"/>
      <c r="L46" s="573"/>
      <c r="M46" s="573"/>
      <c r="N46" s="574"/>
      <c r="O46" s="574"/>
    </row>
    <row r="47" spans="1:15" s="571" customFormat="1" ht="32.25" hidden="1" customHeight="1" x14ac:dyDescent="0.2">
      <c r="A47" s="1044" t="s">
        <v>120</v>
      </c>
      <c r="B47" s="1047" t="s">
        <v>121</v>
      </c>
      <c r="C47" s="577" t="s">
        <v>122</v>
      </c>
      <c r="D47" s="575"/>
      <c r="E47" s="575"/>
      <c r="F47" s="573"/>
      <c r="G47" s="575"/>
      <c r="H47" s="575"/>
      <c r="I47" s="575"/>
      <c r="J47" s="575"/>
      <c r="K47" s="575"/>
      <c r="L47" s="575"/>
      <c r="M47" s="575"/>
      <c r="N47" s="570"/>
      <c r="O47" s="570"/>
    </row>
    <row r="48" spans="1:15" s="571" customFormat="1" ht="49.5" hidden="1" customHeight="1" x14ac:dyDescent="0.2">
      <c r="A48" s="1044"/>
      <c r="B48" s="1047"/>
      <c r="C48" s="577" t="s">
        <v>123</v>
      </c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6"/>
      <c r="O48" s="576"/>
    </row>
    <row r="49" spans="1:15" s="571" customFormat="1" ht="50.25" hidden="1" customHeight="1" x14ac:dyDescent="0.2">
      <c r="A49" s="1044"/>
      <c r="B49" s="1047"/>
      <c r="C49" s="577" t="s">
        <v>124</v>
      </c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6"/>
      <c r="O49" s="576"/>
    </row>
    <row r="50" spans="1:15" s="571" customFormat="1" ht="33" hidden="1" customHeight="1" x14ac:dyDescent="0.2">
      <c r="A50" s="1044"/>
      <c r="B50" s="1047"/>
      <c r="C50" s="577" t="s">
        <v>125</v>
      </c>
      <c r="D50" s="570"/>
      <c r="E50" s="575"/>
      <c r="F50" s="575"/>
      <c r="G50" s="575"/>
      <c r="H50" s="575"/>
      <c r="I50" s="575"/>
      <c r="J50" s="575"/>
      <c r="K50" s="575"/>
      <c r="L50" s="575"/>
      <c r="M50" s="575"/>
      <c r="N50" s="576"/>
      <c r="O50" s="576"/>
    </row>
    <row r="51" spans="1:15" s="571" customFormat="1" ht="49.5" hidden="1" customHeight="1" x14ac:dyDescent="0.2">
      <c r="A51" s="1044" t="s">
        <v>126</v>
      </c>
      <c r="B51" s="1045" t="s">
        <v>127</v>
      </c>
      <c r="C51" s="577" t="s">
        <v>128</v>
      </c>
      <c r="D51" s="575"/>
      <c r="E51" s="575"/>
      <c r="F51" s="573"/>
      <c r="G51" s="570"/>
      <c r="H51" s="573"/>
      <c r="I51" s="573"/>
      <c r="J51" s="573"/>
      <c r="K51" s="573"/>
      <c r="L51" s="573"/>
      <c r="M51" s="573"/>
      <c r="N51" s="578"/>
      <c r="O51" s="578"/>
    </row>
    <row r="52" spans="1:15" s="571" customFormat="1" ht="18.75" hidden="1" customHeight="1" x14ac:dyDescent="0.2">
      <c r="A52" s="1044"/>
      <c r="B52" s="1045"/>
      <c r="C52" s="577" t="s">
        <v>118</v>
      </c>
      <c r="D52" s="570"/>
      <c r="E52" s="575"/>
      <c r="F52" s="575"/>
      <c r="G52" s="575"/>
      <c r="H52" s="575"/>
      <c r="I52" s="575"/>
      <c r="J52" s="573"/>
      <c r="K52" s="575"/>
      <c r="L52" s="575"/>
      <c r="M52" s="573"/>
      <c r="N52" s="578"/>
      <c r="O52" s="576"/>
    </row>
    <row r="53" spans="1:15" s="571" customFormat="1" ht="78" hidden="1" customHeight="1" x14ac:dyDescent="0.2">
      <c r="A53" s="1044"/>
      <c r="B53" s="1045"/>
      <c r="C53" s="572" t="s">
        <v>129</v>
      </c>
      <c r="D53" s="573"/>
      <c r="E53" s="573"/>
      <c r="F53" s="573"/>
      <c r="G53" s="573"/>
      <c r="H53" s="573"/>
      <c r="I53" s="573"/>
      <c r="J53" s="573"/>
      <c r="K53" s="575"/>
      <c r="L53" s="575"/>
      <c r="M53" s="573"/>
      <c r="N53" s="578"/>
      <c r="O53" s="576"/>
    </row>
    <row r="54" spans="1:15" s="571" customFormat="1" ht="50.25" hidden="1" customHeight="1" x14ac:dyDescent="0.2">
      <c r="A54" s="1044" t="s">
        <v>130</v>
      </c>
      <c r="B54" s="1045" t="s">
        <v>131</v>
      </c>
      <c r="C54" s="577" t="s">
        <v>132</v>
      </c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4"/>
      <c r="O54" s="574"/>
    </row>
    <row r="55" spans="1:15" s="571" customFormat="1" ht="96.75" hidden="1" customHeight="1" x14ac:dyDescent="0.2">
      <c r="A55" s="1044"/>
      <c r="B55" s="1045"/>
      <c r="C55" s="577" t="s">
        <v>133</v>
      </c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4"/>
      <c r="O55" s="574"/>
    </row>
    <row r="56" spans="1:15" s="571" customFormat="1" ht="60" hidden="1" customHeight="1" x14ac:dyDescent="0.2">
      <c r="A56" s="1044"/>
      <c r="B56" s="1045"/>
      <c r="C56" s="577" t="s">
        <v>134</v>
      </c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4"/>
      <c r="O56" s="574"/>
    </row>
    <row r="57" spans="1:15" s="571" customFormat="1" ht="33.75" hidden="1" customHeight="1" x14ac:dyDescent="0.2">
      <c r="A57" s="579" t="s">
        <v>135</v>
      </c>
      <c r="B57" s="572" t="s">
        <v>136</v>
      </c>
      <c r="C57" s="572" t="s">
        <v>136</v>
      </c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</row>
    <row r="58" spans="1:15" s="571" customFormat="1" ht="63.75" customHeight="1" x14ac:dyDescent="0.2">
      <c r="A58" s="1044" t="s">
        <v>137</v>
      </c>
      <c r="B58" s="1045" t="s">
        <v>138</v>
      </c>
      <c r="C58" s="569" t="s">
        <v>139</v>
      </c>
      <c r="D58" s="573"/>
      <c r="E58" s="573">
        <v>1</v>
      </c>
      <c r="F58" s="573"/>
      <c r="G58" s="573"/>
      <c r="H58" s="573"/>
      <c r="I58" s="573"/>
      <c r="J58" s="573"/>
      <c r="K58" s="573"/>
      <c r="L58" s="573"/>
      <c r="M58" s="573"/>
      <c r="N58" s="573"/>
      <c r="O58" s="573"/>
    </row>
    <row r="59" spans="1:15" s="571" customFormat="1" ht="33" hidden="1" customHeight="1" x14ac:dyDescent="0.2">
      <c r="A59" s="1044"/>
      <c r="B59" s="1045"/>
      <c r="C59" s="572" t="s">
        <v>140</v>
      </c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</row>
    <row r="60" spans="1:15" s="571" customFormat="1" ht="45.75" customHeight="1" x14ac:dyDescent="0.2">
      <c r="A60" s="1044"/>
      <c r="B60" s="1045"/>
      <c r="C60" s="572" t="s">
        <v>119</v>
      </c>
      <c r="D60" s="573"/>
      <c r="E60" s="573"/>
      <c r="F60" s="573"/>
      <c r="G60" s="573"/>
      <c r="H60" s="573"/>
      <c r="I60" s="573">
        <v>1</v>
      </c>
      <c r="J60" s="573"/>
      <c r="K60" s="573"/>
      <c r="L60" s="573"/>
      <c r="M60" s="573"/>
      <c r="N60" s="573"/>
      <c r="O60" s="573"/>
    </row>
    <row r="61" spans="1:15" s="571" customFormat="1" ht="48" hidden="1" customHeight="1" x14ac:dyDescent="0.2">
      <c r="A61" s="580" t="s">
        <v>141</v>
      </c>
      <c r="B61" s="572" t="s">
        <v>142</v>
      </c>
      <c r="C61" s="572" t="s">
        <v>142</v>
      </c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4"/>
    </row>
    <row r="62" spans="1:15" s="571" customFormat="1" ht="45.75" hidden="1" customHeight="1" x14ac:dyDescent="0.2">
      <c r="A62" s="580" t="s">
        <v>143</v>
      </c>
      <c r="B62" s="572" t="s">
        <v>144</v>
      </c>
      <c r="C62" s="572" t="s">
        <v>144</v>
      </c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4"/>
      <c r="O62" s="574"/>
    </row>
    <row r="63" spans="1:15" s="571" customFormat="1" ht="15" hidden="1" customHeight="1" x14ac:dyDescent="0.2">
      <c r="A63" s="1046" t="s">
        <v>145</v>
      </c>
      <c r="B63" s="1045" t="s">
        <v>146</v>
      </c>
      <c r="C63" s="572" t="s">
        <v>87</v>
      </c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4"/>
      <c r="O63" s="574"/>
    </row>
    <row r="64" spans="1:15" s="571" customFormat="1" ht="15" hidden="1" customHeight="1" x14ac:dyDescent="0.2">
      <c r="A64" s="1046"/>
      <c r="B64" s="1045"/>
      <c r="C64" s="572" t="s">
        <v>88</v>
      </c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4"/>
      <c r="O64" s="574"/>
    </row>
    <row r="65" spans="1:25" s="571" customFormat="1" ht="20.25" hidden="1" customHeight="1" x14ac:dyDescent="0.2">
      <c r="A65" s="1046"/>
      <c r="B65" s="1045"/>
      <c r="C65" s="572" t="s">
        <v>89</v>
      </c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4"/>
      <c r="O65" s="574"/>
    </row>
    <row r="66" spans="1:25" s="571" customFormat="1" ht="18.75" hidden="1" customHeight="1" x14ac:dyDescent="0.2">
      <c r="A66" s="1046"/>
      <c r="B66" s="1045"/>
      <c r="C66" s="572" t="s">
        <v>90</v>
      </c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4"/>
      <c r="O66" s="574"/>
    </row>
    <row r="67" spans="1:25" s="571" customFormat="1" ht="19.5" hidden="1" customHeight="1" x14ac:dyDescent="0.2">
      <c r="A67" s="1046" t="s">
        <v>147</v>
      </c>
      <c r="B67" s="1045" t="s">
        <v>148</v>
      </c>
      <c r="C67" s="572" t="s">
        <v>93</v>
      </c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</row>
    <row r="68" spans="1:25" s="571" customFormat="1" ht="15" customHeight="1" x14ac:dyDescent="0.2">
      <c r="A68" s="1046"/>
      <c r="B68" s="1045"/>
      <c r="C68" s="572" t="s">
        <v>97</v>
      </c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4"/>
      <c r="O68" s="574"/>
    </row>
    <row r="69" spans="1:25" s="571" customFormat="1" ht="17.25" customHeight="1" x14ac:dyDescent="0.2">
      <c r="A69" s="1046"/>
      <c r="B69" s="1045"/>
      <c r="C69" s="572" t="s">
        <v>94</v>
      </c>
      <c r="D69" s="573"/>
      <c r="E69" s="573"/>
      <c r="F69" s="573"/>
      <c r="G69" s="573">
        <v>1</v>
      </c>
      <c r="H69" s="573"/>
      <c r="I69" s="573"/>
      <c r="J69" s="573"/>
      <c r="K69" s="574"/>
      <c r="L69" s="574"/>
      <c r="M69" s="574"/>
      <c r="N69" s="574"/>
      <c r="O69" s="574"/>
    </row>
    <row r="70" spans="1:25" s="571" customFormat="1" ht="18" customHeight="1" x14ac:dyDescent="0.2">
      <c r="A70" s="1046"/>
      <c r="B70" s="1045"/>
      <c r="C70" s="572" t="s">
        <v>108</v>
      </c>
      <c r="D70" s="573"/>
      <c r="E70" s="573"/>
      <c r="F70" s="573"/>
      <c r="G70" s="573"/>
      <c r="H70" s="573">
        <v>1</v>
      </c>
      <c r="I70" s="573"/>
      <c r="J70" s="573"/>
      <c r="K70" s="573"/>
      <c r="L70" s="573"/>
      <c r="M70" s="573"/>
      <c r="N70" s="574"/>
      <c r="O70" s="574"/>
    </row>
    <row r="71" spans="1:25" ht="19.5" hidden="1" customHeight="1" x14ac:dyDescent="0.2">
      <c r="A71" s="1046"/>
      <c r="B71" s="1045"/>
      <c r="C71" s="144" t="s">
        <v>96</v>
      </c>
      <c r="D71" s="181"/>
      <c r="E71" s="181"/>
      <c r="F71" s="181"/>
      <c r="G71" s="181"/>
      <c r="H71" s="180"/>
      <c r="I71" s="180"/>
      <c r="J71" s="180"/>
      <c r="K71" s="180"/>
      <c r="L71" s="180"/>
      <c r="M71" s="180"/>
      <c r="N71" s="180"/>
      <c r="O71" s="180"/>
    </row>
    <row r="72" spans="1:25" ht="15" hidden="1" x14ac:dyDescent="0.2">
      <c r="A72" s="787" t="s">
        <v>149</v>
      </c>
      <c r="B72" s="782" t="s">
        <v>150</v>
      </c>
      <c r="C72" s="144" t="s">
        <v>151</v>
      </c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0"/>
      <c r="O72" s="180"/>
    </row>
    <row r="73" spans="1:25" ht="75" hidden="1" x14ac:dyDescent="0.2">
      <c r="A73" s="787"/>
      <c r="B73" s="782"/>
      <c r="C73" s="144" t="s">
        <v>152</v>
      </c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0"/>
      <c r="O73" s="180"/>
    </row>
    <row r="74" spans="1:25" s="93" customFormat="1" ht="15" x14ac:dyDescent="0.2">
      <c r="A74" s="975" t="s">
        <v>613</v>
      </c>
      <c r="B74" s="1011"/>
      <c r="C74" s="983"/>
      <c r="D74" s="188">
        <f>SUM(D10:D73)</f>
        <v>0</v>
      </c>
      <c r="E74" s="188">
        <f t="shared" ref="E74:O74" si="0">SUM(E10:E73)</f>
        <v>2</v>
      </c>
      <c r="F74" s="188">
        <f t="shared" si="0"/>
        <v>0</v>
      </c>
      <c r="G74" s="188">
        <f t="shared" si="0"/>
        <v>1</v>
      </c>
      <c r="H74" s="188">
        <f t="shared" si="0"/>
        <v>1</v>
      </c>
      <c r="I74" s="188">
        <f t="shared" si="0"/>
        <v>1</v>
      </c>
      <c r="J74" s="188">
        <f t="shared" si="0"/>
        <v>0</v>
      </c>
      <c r="K74" s="188">
        <f t="shared" si="0"/>
        <v>0</v>
      </c>
      <c r="L74" s="188">
        <f t="shared" si="0"/>
        <v>2</v>
      </c>
      <c r="M74" s="188">
        <f t="shared" si="0"/>
        <v>0</v>
      </c>
      <c r="N74" s="188">
        <f t="shared" si="0"/>
        <v>0</v>
      </c>
      <c r="O74" s="188">
        <f t="shared" si="0"/>
        <v>0</v>
      </c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3" customHeight="1" x14ac:dyDescent="0.2">
      <c r="A75" s="147" t="s">
        <v>3</v>
      </c>
      <c r="B75" s="782" t="s">
        <v>4</v>
      </c>
      <c r="C75" s="782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</row>
    <row r="76" spans="1:25" s="571" customFormat="1" ht="45" x14ac:dyDescent="0.2">
      <c r="A76" s="579" t="s">
        <v>153</v>
      </c>
      <c r="B76" s="572" t="s">
        <v>154</v>
      </c>
      <c r="C76" s="572" t="s">
        <v>155</v>
      </c>
      <c r="D76" s="573">
        <v>0</v>
      </c>
      <c r="E76" s="573">
        <v>1</v>
      </c>
      <c r="F76" s="573">
        <v>1</v>
      </c>
      <c r="G76" s="573">
        <v>2</v>
      </c>
      <c r="H76" s="573">
        <v>1</v>
      </c>
      <c r="I76" s="573">
        <v>1</v>
      </c>
      <c r="J76" s="573">
        <v>1</v>
      </c>
      <c r="K76" s="573">
        <v>1</v>
      </c>
      <c r="L76" s="573">
        <v>1</v>
      </c>
      <c r="M76" s="573">
        <v>1</v>
      </c>
      <c r="N76" s="573">
        <v>1</v>
      </c>
      <c r="O76" s="573">
        <v>1</v>
      </c>
    </row>
    <row r="77" spans="1:25" ht="45" hidden="1" x14ac:dyDescent="0.2">
      <c r="A77" s="147" t="s">
        <v>156</v>
      </c>
      <c r="B77" s="144" t="s">
        <v>157</v>
      </c>
      <c r="C77" s="144" t="s">
        <v>155</v>
      </c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</row>
    <row r="78" spans="1:25" ht="45" hidden="1" x14ac:dyDescent="0.2">
      <c r="A78" s="147" t="s">
        <v>158</v>
      </c>
      <c r="B78" s="144" t="s">
        <v>159</v>
      </c>
      <c r="C78" s="144" t="s">
        <v>160</v>
      </c>
      <c r="D78" s="181"/>
      <c r="E78" s="181"/>
      <c r="F78" s="181"/>
      <c r="G78" s="181"/>
      <c r="H78" s="181"/>
      <c r="I78" s="180"/>
      <c r="J78" s="181"/>
      <c r="K78" s="181"/>
      <c r="L78" s="181"/>
      <c r="M78" s="181"/>
      <c r="N78" s="181"/>
      <c r="O78" s="180"/>
    </row>
    <row r="79" spans="1:25" s="93" customFormat="1" ht="15" x14ac:dyDescent="0.2">
      <c r="A79" s="1041" t="s">
        <v>614</v>
      </c>
      <c r="B79" s="1042"/>
      <c r="C79" s="1043"/>
      <c r="D79" s="188">
        <f>SUM(D75:D78)</f>
        <v>0</v>
      </c>
      <c r="E79" s="188">
        <f t="shared" ref="E79:O79" si="1">SUM(E75:E78)</f>
        <v>1</v>
      </c>
      <c r="F79" s="188">
        <f t="shared" si="1"/>
        <v>1</v>
      </c>
      <c r="G79" s="188">
        <f t="shared" si="1"/>
        <v>2</v>
      </c>
      <c r="H79" s="188">
        <f t="shared" si="1"/>
        <v>1</v>
      </c>
      <c r="I79" s="188">
        <f t="shared" si="1"/>
        <v>1</v>
      </c>
      <c r="J79" s="188">
        <f t="shared" si="1"/>
        <v>1</v>
      </c>
      <c r="K79" s="188">
        <f t="shared" si="1"/>
        <v>1</v>
      </c>
      <c r="L79" s="188">
        <f t="shared" si="1"/>
        <v>1</v>
      </c>
      <c r="M79" s="188">
        <f t="shared" si="1"/>
        <v>1</v>
      </c>
      <c r="N79" s="188">
        <f t="shared" si="1"/>
        <v>1</v>
      </c>
      <c r="O79" s="188">
        <f t="shared" si="1"/>
        <v>1</v>
      </c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.75" hidden="1" customHeight="1" x14ac:dyDescent="0.2">
      <c r="A80" s="147" t="s">
        <v>22</v>
      </c>
      <c r="B80" s="782" t="s">
        <v>23</v>
      </c>
      <c r="C80" s="782"/>
      <c r="D80" s="184"/>
      <c r="E80" s="180"/>
      <c r="F80" s="184"/>
      <c r="G80" s="184"/>
      <c r="H80" s="184"/>
      <c r="I80" s="184"/>
      <c r="J80" s="184"/>
      <c r="K80" s="184"/>
      <c r="L80" s="184"/>
      <c r="M80" s="184"/>
      <c r="N80" s="184"/>
      <c r="O80" s="184"/>
    </row>
    <row r="81" spans="1:25" ht="225.75" hidden="1" customHeight="1" x14ac:dyDescent="0.2">
      <c r="A81" s="147" t="s">
        <v>161</v>
      </c>
      <c r="B81" s="144" t="s">
        <v>162</v>
      </c>
      <c r="C81" s="144" t="s">
        <v>544</v>
      </c>
      <c r="D81" s="181"/>
      <c r="E81" s="181"/>
      <c r="F81" s="181"/>
      <c r="G81" s="181"/>
      <c r="H81" s="180"/>
      <c r="I81" s="180"/>
      <c r="J81" s="180"/>
      <c r="K81" s="180"/>
      <c r="L81" s="180"/>
      <c r="M81" s="180"/>
      <c r="N81" s="180"/>
      <c r="O81" s="180"/>
    </row>
    <row r="82" spans="1:25" ht="60" hidden="1" x14ac:dyDescent="0.2">
      <c r="A82" s="147" t="s">
        <v>163</v>
      </c>
      <c r="B82" s="144" t="s">
        <v>164</v>
      </c>
      <c r="C82" s="144" t="s">
        <v>165</v>
      </c>
      <c r="D82" s="181"/>
      <c r="E82" s="181"/>
      <c r="F82" s="181"/>
      <c r="G82" s="181"/>
      <c r="H82" s="180"/>
      <c r="I82" s="180"/>
      <c r="J82" s="180"/>
      <c r="K82" s="180"/>
      <c r="L82" s="180"/>
      <c r="M82" s="180"/>
      <c r="N82" s="180"/>
      <c r="O82" s="180"/>
    </row>
    <row r="83" spans="1:25" ht="90" hidden="1" x14ac:dyDescent="0.2">
      <c r="A83" s="147" t="s">
        <v>166</v>
      </c>
      <c r="B83" s="144" t="s">
        <v>167</v>
      </c>
      <c r="C83" s="144" t="s">
        <v>168</v>
      </c>
      <c r="D83" s="181"/>
      <c r="E83" s="181"/>
      <c r="F83" s="181"/>
      <c r="G83" s="181"/>
      <c r="H83" s="180"/>
      <c r="I83" s="180"/>
      <c r="J83" s="180"/>
      <c r="K83" s="180"/>
      <c r="L83" s="180"/>
      <c r="M83" s="180"/>
      <c r="N83" s="180"/>
      <c r="O83" s="180"/>
    </row>
    <row r="84" spans="1:25" ht="182.25" hidden="1" customHeight="1" x14ac:dyDescent="0.2">
      <c r="A84" s="147" t="s">
        <v>169</v>
      </c>
      <c r="B84" s="144" t="s">
        <v>170</v>
      </c>
      <c r="C84" s="144" t="s">
        <v>171</v>
      </c>
      <c r="D84" s="181"/>
      <c r="E84" s="181"/>
      <c r="F84" s="181"/>
      <c r="G84" s="181"/>
      <c r="H84" s="180"/>
      <c r="I84" s="180"/>
      <c r="J84" s="180"/>
      <c r="K84" s="180"/>
      <c r="L84" s="180"/>
      <c r="M84" s="180"/>
      <c r="N84" s="180"/>
      <c r="O84" s="180"/>
    </row>
    <row r="85" spans="1:25" ht="75" hidden="1" x14ac:dyDescent="0.2">
      <c r="A85" s="147" t="s">
        <v>174</v>
      </c>
      <c r="B85" s="144" t="s">
        <v>175</v>
      </c>
      <c r="C85" s="144" t="s">
        <v>554</v>
      </c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</row>
    <row r="86" spans="1:25" ht="15" hidden="1" x14ac:dyDescent="0.2">
      <c r="A86" s="147" t="s">
        <v>172</v>
      </c>
      <c r="B86" s="144" t="s">
        <v>173</v>
      </c>
      <c r="C86" s="144" t="s">
        <v>173</v>
      </c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</row>
    <row r="87" spans="1:25" ht="60" hidden="1" x14ac:dyDescent="0.2">
      <c r="A87" s="147" t="s">
        <v>579</v>
      </c>
      <c r="B87" s="144" t="s">
        <v>577</v>
      </c>
      <c r="C87" s="144" t="s">
        <v>578</v>
      </c>
      <c r="D87" s="189"/>
      <c r="E87" s="189"/>
      <c r="F87" s="189"/>
      <c r="G87" s="189"/>
      <c r="H87" s="189"/>
      <c r="J87" s="189"/>
      <c r="K87" s="189"/>
      <c r="L87" s="189"/>
      <c r="M87" s="189"/>
      <c r="N87" s="189"/>
      <c r="O87" s="189"/>
    </row>
    <row r="88" spans="1:25" s="93" customFormat="1" ht="14.25" hidden="1" x14ac:dyDescent="0.2">
      <c r="A88" s="975" t="s">
        <v>615</v>
      </c>
      <c r="B88" s="976"/>
      <c r="C88" s="977"/>
      <c r="D88" s="191">
        <f>SUM(D80:D87)</f>
        <v>0</v>
      </c>
      <c r="E88" s="191">
        <f t="shared" ref="E88:O88" si="2">SUM(E80:E87)</f>
        <v>0</v>
      </c>
      <c r="F88" s="191">
        <f t="shared" si="2"/>
        <v>0</v>
      </c>
      <c r="G88" s="191">
        <f t="shared" si="2"/>
        <v>0</v>
      </c>
      <c r="H88" s="191">
        <f t="shared" si="2"/>
        <v>0</v>
      </c>
      <c r="I88" s="191">
        <f t="shared" si="2"/>
        <v>0</v>
      </c>
      <c r="J88" s="191">
        <f t="shared" si="2"/>
        <v>0</v>
      </c>
      <c r="K88" s="191">
        <f t="shared" si="2"/>
        <v>0</v>
      </c>
      <c r="L88" s="191">
        <f t="shared" si="2"/>
        <v>0</v>
      </c>
      <c r="M88" s="191">
        <f t="shared" si="2"/>
        <v>0</v>
      </c>
      <c r="N88" s="191">
        <f t="shared" si="2"/>
        <v>0</v>
      </c>
      <c r="O88" s="191">
        <f t="shared" si="2"/>
        <v>0</v>
      </c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hidden="1" customHeight="1" x14ac:dyDescent="0.2">
      <c r="A89" s="152" t="s">
        <v>24</v>
      </c>
      <c r="B89" s="956" t="s">
        <v>25</v>
      </c>
      <c r="C89" s="957"/>
      <c r="D89" s="192"/>
      <c r="E89" s="192"/>
      <c r="F89" s="192"/>
      <c r="G89" s="192"/>
      <c r="H89" s="192"/>
      <c r="I89" s="184"/>
      <c r="J89" s="192"/>
      <c r="K89" s="192"/>
      <c r="L89" s="192"/>
      <c r="M89" s="192"/>
      <c r="N89" s="192"/>
      <c r="O89" s="192"/>
    </row>
    <row r="90" spans="1:25" ht="47.25" hidden="1" customHeight="1" x14ac:dyDescent="0.2">
      <c r="A90" s="147" t="s">
        <v>581</v>
      </c>
      <c r="B90" s="147" t="s">
        <v>580</v>
      </c>
      <c r="C90" s="150" t="s">
        <v>582</v>
      </c>
      <c r="D90" s="189"/>
      <c r="E90" s="189"/>
      <c r="F90" s="189"/>
      <c r="G90" s="189"/>
      <c r="H90" s="189"/>
      <c r="I90" s="184"/>
      <c r="J90" s="189"/>
      <c r="K90" s="189"/>
      <c r="L90" s="189"/>
      <c r="M90" s="189"/>
      <c r="N90" s="189"/>
      <c r="O90" s="189"/>
    </row>
    <row r="91" spans="1:25" ht="47.25" hidden="1" customHeight="1" x14ac:dyDescent="0.2">
      <c r="A91" s="147" t="s">
        <v>583</v>
      </c>
      <c r="B91" s="147" t="s">
        <v>584</v>
      </c>
      <c r="C91" s="150" t="s">
        <v>585</v>
      </c>
      <c r="D91" s="189"/>
      <c r="E91" s="189"/>
      <c r="F91" s="189"/>
      <c r="G91" s="189"/>
      <c r="H91" s="189"/>
      <c r="I91" s="184"/>
      <c r="J91" s="189"/>
      <c r="K91" s="189"/>
      <c r="L91" s="189"/>
      <c r="M91" s="189"/>
      <c r="N91" s="189"/>
      <c r="O91" s="189"/>
    </row>
    <row r="92" spans="1:25" ht="167.25" hidden="1" customHeight="1" x14ac:dyDescent="0.2">
      <c r="A92" s="147" t="s">
        <v>176</v>
      </c>
      <c r="B92" s="144" t="s">
        <v>584</v>
      </c>
      <c r="C92" s="144" t="s">
        <v>177</v>
      </c>
      <c r="D92" s="189"/>
      <c r="E92" s="189"/>
      <c r="F92" s="189"/>
      <c r="G92" s="189"/>
      <c r="H92" s="189"/>
      <c r="I92" s="189"/>
      <c r="J92" s="189"/>
      <c r="K92" s="185"/>
      <c r="L92" s="185"/>
      <c r="M92" s="185"/>
      <c r="N92" s="185"/>
      <c r="O92" s="187"/>
    </row>
    <row r="93" spans="1:25" ht="47.25" hidden="1" customHeight="1" x14ac:dyDescent="0.2">
      <c r="A93" s="147" t="s">
        <v>178</v>
      </c>
      <c r="B93" s="144" t="s">
        <v>179</v>
      </c>
      <c r="C93" s="144" t="s">
        <v>180</v>
      </c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</row>
    <row r="94" spans="1:25" s="93" customFormat="1" ht="18.75" hidden="1" customHeight="1" x14ac:dyDescent="0.2">
      <c r="A94" s="975" t="s">
        <v>616</v>
      </c>
      <c r="B94" s="1011"/>
      <c r="C94" s="983"/>
      <c r="D94" s="188">
        <f>SUM(D89:D93)</f>
        <v>0</v>
      </c>
      <c r="E94" s="188">
        <f t="shared" ref="E94:O94" si="3">SUM(E89:E93)</f>
        <v>0</v>
      </c>
      <c r="F94" s="188">
        <f t="shared" si="3"/>
        <v>0</v>
      </c>
      <c r="G94" s="188">
        <f t="shared" si="3"/>
        <v>0</v>
      </c>
      <c r="H94" s="188">
        <f t="shared" si="3"/>
        <v>0</v>
      </c>
      <c r="I94" s="188">
        <f t="shared" si="3"/>
        <v>0</v>
      </c>
      <c r="J94" s="188">
        <f t="shared" si="3"/>
        <v>0</v>
      </c>
      <c r="K94" s="188">
        <f t="shared" si="3"/>
        <v>0</v>
      </c>
      <c r="L94" s="188">
        <f t="shared" si="3"/>
        <v>0</v>
      </c>
      <c r="M94" s="188">
        <f t="shared" si="3"/>
        <v>0</v>
      </c>
      <c r="N94" s="188">
        <f t="shared" si="3"/>
        <v>0</v>
      </c>
      <c r="O94" s="188">
        <f t="shared" si="3"/>
        <v>0</v>
      </c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">
      <c r="A95" s="146" t="s">
        <v>45</v>
      </c>
      <c r="B95" s="964" t="s">
        <v>46</v>
      </c>
      <c r="C95" s="965"/>
      <c r="D95" s="185"/>
      <c r="E95" s="186"/>
      <c r="F95" s="185"/>
      <c r="G95" s="185"/>
      <c r="H95" s="185"/>
      <c r="I95" s="185"/>
      <c r="J95" s="185"/>
      <c r="K95" s="185"/>
      <c r="L95" s="185"/>
      <c r="M95" s="185"/>
      <c r="N95" s="187"/>
      <c r="O95" s="187"/>
    </row>
    <row r="96" spans="1:25" s="4" customFormat="1" ht="45.75" customHeight="1" x14ac:dyDescent="0.25">
      <c r="A96" s="1034" t="s">
        <v>182</v>
      </c>
      <c r="B96" s="1035" t="s">
        <v>408</v>
      </c>
      <c r="C96" s="161" t="s">
        <v>183</v>
      </c>
      <c r="D96" s="573">
        <v>2</v>
      </c>
      <c r="E96" s="573">
        <v>2</v>
      </c>
      <c r="F96" s="573">
        <v>2</v>
      </c>
      <c r="G96" s="573">
        <v>2</v>
      </c>
      <c r="H96" s="573">
        <v>3</v>
      </c>
      <c r="I96" s="573">
        <v>2</v>
      </c>
      <c r="J96" s="573">
        <v>2</v>
      </c>
      <c r="K96" s="573">
        <v>2</v>
      </c>
      <c r="L96" s="573">
        <v>2</v>
      </c>
      <c r="M96" s="573">
        <v>2</v>
      </c>
      <c r="N96" s="573">
        <v>2</v>
      </c>
      <c r="O96" s="573">
        <v>2</v>
      </c>
      <c r="P96"/>
      <c r="Q96"/>
      <c r="R96"/>
      <c r="S96"/>
      <c r="T96"/>
      <c r="U96"/>
      <c r="V96"/>
      <c r="W96"/>
      <c r="X96"/>
      <c r="Y96"/>
    </row>
    <row r="97" spans="1:25" s="4" customFormat="1" ht="46.5" hidden="1" customHeight="1" x14ac:dyDescent="0.25">
      <c r="A97" s="1034"/>
      <c r="B97" s="1036"/>
      <c r="C97" s="161" t="s">
        <v>184</v>
      </c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/>
      <c r="Q97"/>
      <c r="R97"/>
      <c r="S97"/>
      <c r="T97"/>
      <c r="U97"/>
      <c r="V97"/>
      <c r="W97"/>
      <c r="X97"/>
      <c r="Y97"/>
    </row>
    <row r="98" spans="1:25" s="4" customFormat="1" ht="60.75" hidden="1" customHeight="1" x14ac:dyDescent="0.25">
      <c r="A98" s="1034"/>
      <c r="B98" s="1036"/>
      <c r="C98" s="161" t="s">
        <v>185</v>
      </c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/>
      <c r="Q98"/>
      <c r="R98"/>
      <c r="S98"/>
      <c r="T98"/>
      <c r="U98"/>
      <c r="V98"/>
      <c r="W98"/>
      <c r="X98"/>
      <c r="Y98"/>
    </row>
    <row r="99" spans="1:25" s="4" customFormat="1" ht="18.75" hidden="1" customHeight="1" x14ac:dyDescent="0.25">
      <c r="A99" s="1034"/>
      <c r="B99" s="1036"/>
      <c r="C99" s="161" t="s">
        <v>186</v>
      </c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/>
      <c r="Q99"/>
      <c r="R99"/>
      <c r="S99"/>
      <c r="T99"/>
      <c r="U99"/>
      <c r="V99"/>
      <c r="W99"/>
      <c r="X99"/>
      <c r="Y99"/>
    </row>
    <row r="100" spans="1:25" s="4" customFormat="1" ht="33.75" hidden="1" customHeight="1" x14ac:dyDescent="0.25">
      <c r="A100" s="1034"/>
      <c r="B100" s="1036"/>
      <c r="C100" s="161" t="s">
        <v>187</v>
      </c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/>
      <c r="Q100"/>
      <c r="R100"/>
      <c r="S100"/>
      <c r="T100"/>
      <c r="U100"/>
      <c r="V100"/>
      <c r="W100"/>
      <c r="X100"/>
      <c r="Y100"/>
    </row>
    <row r="101" spans="1:25" s="4" customFormat="1" ht="33.75" hidden="1" customHeight="1" x14ac:dyDescent="0.25">
      <c r="A101" s="1034"/>
      <c r="B101" s="1037"/>
      <c r="C101" s="161" t="s">
        <v>586</v>
      </c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/>
      <c r="Q101"/>
      <c r="R101"/>
      <c r="S101"/>
      <c r="T101"/>
      <c r="U101"/>
      <c r="V101"/>
      <c r="W101"/>
      <c r="X101"/>
      <c r="Y101"/>
    </row>
    <row r="102" spans="1:25" s="4" customFormat="1" ht="18" hidden="1" customHeight="1" x14ac:dyDescent="0.25">
      <c r="A102" s="1034"/>
      <c r="B102" s="799" t="s">
        <v>188</v>
      </c>
      <c r="C102" s="161" t="s">
        <v>186</v>
      </c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4"/>
      <c r="O102" s="574"/>
      <c r="P102"/>
      <c r="Q102"/>
      <c r="R102"/>
      <c r="S102"/>
      <c r="T102"/>
      <c r="U102"/>
      <c r="V102"/>
      <c r="W102"/>
      <c r="X102"/>
      <c r="Y102"/>
    </row>
    <row r="103" spans="1:25" s="4" customFormat="1" ht="16.5" customHeight="1" x14ac:dyDescent="0.25">
      <c r="A103" s="1034"/>
      <c r="B103" s="799"/>
      <c r="C103" s="1038" t="s">
        <v>118</v>
      </c>
      <c r="D103" s="1031">
        <v>1</v>
      </c>
      <c r="E103" s="1031">
        <v>1</v>
      </c>
      <c r="F103" s="1031">
        <v>1</v>
      </c>
      <c r="G103" s="1031">
        <v>0</v>
      </c>
      <c r="H103" s="1031">
        <v>0</v>
      </c>
      <c r="I103" s="1031">
        <v>0</v>
      </c>
      <c r="J103" s="1031">
        <v>0</v>
      </c>
      <c r="K103" s="1031">
        <v>0</v>
      </c>
      <c r="L103" s="1031">
        <v>0</v>
      </c>
      <c r="M103" s="1031">
        <v>0</v>
      </c>
      <c r="N103" s="1031">
        <v>0</v>
      </c>
      <c r="O103" s="1031">
        <v>0</v>
      </c>
      <c r="P103"/>
      <c r="Q103"/>
      <c r="R103"/>
      <c r="S103"/>
      <c r="T103"/>
      <c r="U103"/>
      <c r="V103"/>
      <c r="W103"/>
      <c r="X103"/>
      <c r="Y103"/>
    </row>
    <row r="104" spans="1:25" s="4" customFormat="1" ht="59.25" hidden="1" customHeight="1" x14ac:dyDescent="0.25">
      <c r="A104" s="1034"/>
      <c r="B104" s="799"/>
      <c r="C104" s="1039"/>
      <c r="D104" s="1032"/>
      <c r="E104" s="1032"/>
      <c r="F104" s="1032"/>
      <c r="G104" s="1032"/>
      <c r="H104" s="1032"/>
      <c r="I104" s="1032"/>
      <c r="J104" s="1032"/>
      <c r="K104" s="1032"/>
      <c r="L104" s="1032"/>
      <c r="M104" s="1032"/>
      <c r="N104" s="1032"/>
      <c r="O104" s="1032"/>
      <c r="P104"/>
      <c r="Q104"/>
      <c r="R104"/>
      <c r="S104"/>
      <c r="T104"/>
      <c r="U104"/>
      <c r="V104"/>
      <c r="W104"/>
      <c r="X104"/>
      <c r="Y104"/>
    </row>
    <row r="105" spans="1:25" s="4" customFormat="1" ht="33" customHeight="1" x14ac:dyDescent="0.25">
      <c r="A105" s="1034"/>
      <c r="B105" s="799"/>
      <c r="C105" s="1039"/>
      <c r="D105" s="1032"/>
      <c r="E105" s="1032"/>
      <c r="F105" s="1032"/>
      <c r="G105" s="1032"/>
      <c r="H105" s="1032"/>
      <c r="I105" s="1032"/>
      <c r="J105" s="1032"/>
      <c r="K105" s="1032"/>
      <c r="L105" s="1032"/>
      <c r="M105" s="1032"/>
      <c r="N105" s="1032"/>
      <c r="O105" s="1032"/>
      <c r="P105"/>
      <c r="Q105"/>
      <c r="R105"/>
      <c r="S105"/>
      <c r="T105"/>
      <c r="U105"/>
      <c r="V105"/>
      <c r="W105"/>
      <c r="X105"/>
      <c r="Y105"/>
    </row>
    <row r="106" spans="1:25" s="4" customFormat="1" ht="31.5" customHeight="1" x14ac:dyDescent="0.25">
      <c r="A106" s="1008"/>
      <c r="B106" s="799"/>
      <c r="C106" s="1040"/>
      <c r="D106" s="1033"/>
      <c r="E106" s="1033"/>
      <c r="F106" s="1033"/>
      <c r="G106" s="1033"/>
      <c r="H106" s="1033"/>
      <c r="I106" s="1033"/>
      <c r="J106" s="1033"/>
      <c r="K106" s="1033"/>
      <c r="L106" s="1033"/>
      <c r="M106" s="1033"/>
      <c r="N106" s="1033"/>
      <c r="O106" s="1033"/>
      <c r="P106"/>
      <c r="Q106"/>
      <c r="R106"/>
      <c r="S106"/>
      <c r="T106"/>
      <c r="U106"/>
      <c r="V106"/>
      <c r="W106"/>
      <c r="X106"/>
      <c r="Y106"/>
    </row>
    <row r="107" spans="1:25" s="4" customFormat="1" ht="15" hidden="1" customHeight="1" x14ac:dyDescent="0.25">
      <c r="A107" s="78" t="s">
        <v>588</v>
      </c>
      <c r="B107" s="157" t="s">
        <v>587</v>
      </c>
      <c r="C107" s="161" t="s">
        <v>589</v>
      </c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0"/>
      <c r="O107" s="180"/>
      <c r="P107"/>
      <c r="Q107"/>
      <c r="R107"/>
      <c r="S107"/>
      <c r="T107"/>
      <c r="U107"/>
      <c r="V107"/>
      <c r="W107"/>
      <c r="X107"/>
      <c r="Y107"/>
    </row>
    <row r="108" spans="1:25" s="4" customFormat="1" ht="59.25" hidden="1" customHeight="1" x14ac:dyDescent="0.25">
      <c r="A108" s="78" t="s">
        <v>392</v>
      </c>
      <c r="B108" s="157" t="s">
        <v>391</v>
      </c>
      <c r="C108" s="161" t="s">
        <v>409</v>
      </c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/>
      <c r="Q108"/>
      <c r="R108"/>
      <c r="S108"/>
      <c r="T108"/>
      <c r="U108"/>
      <c r="V108"/>
      <c r="W108"/>
      <c r="X108"/>
      <c r="Y108"/>
    </row>
    <row r="109" spans="1:25" s="4" customFormat="1" ht="90.75" hidden="1" customHeight="1" x14ac:dyDescent="0.25">
      <c r="A109" s="78" t="s">
        <v>393</v>
      </c>
      <c r="B109" s="157" t="s">
        <v>190</v>
      </c>
      <c r="C109" s="161" t="s">
        <v>394</v>
      </c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/>
      <c r="Q109"/>
      <c r="R109"/>
      <c r="S109"/>
      <c r="T109"/>
      <c r="U109"/>
      <c r="V109"/>
      <c r="W109"/>
      <c r="X109"/>
      <c r="Y109"/>
    </row>
    <row r="110" spans="1:25" s="4" customFormat="1" ht="48" hidden="1" customHeight="1" x14ac:dyDescent="0.25">
      <c r="A110" s="78" t="s">
        <v>592</v>
      </c>
      <c r="B110" s="157" t="s">
        <v>591</v>
      </c>
      <c r="C110" s="161" t="s">
        <v>590</v>
      </c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/>
      <c r="Q110"/>
      <c r="R110"/>
      <c r="S110"/>
      <c r="T110"/>
      <c r="U110"/>
      <c r="V110"/>
      <c r="W110"/>
      <c r="X110"/>
      <c r="Y110"/>
    </row>
    <row r="111" spans="1:25" s="4" customFormat="1" ht="30" hidden="1" customHeight="1" x14ac:dyDescent="0.25">
      <c r="A111" s="78" t="s">
        <v>401</v>
      </c>
      <c r="B111" s="157" t="s">
        <v>400</v>
      </c>
      <c r="C111" s="161" t="s">
        <v>402</v>
      </c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/>
      <c r="Q111"/>
      <c r="R111"/>
      <c r="S111"/>
      <c r="T111"/>
      <c r="U111"/>
      <c r="V111"/>
      <c r="W111"/>
      <c r="X111"/>
      <c r="Y111"/>
    </row>
    <row r="112" spans="1:25" s="4" customFormat="1" ht="77.25" hidden="1" customHeight="1" x14ac:dyDescent="0.25">
      <c r="A112" s="78" t="s">
        <v>396</v>
      </c>
      <c r="B112" s="157" t="s">
        <v>395</v>
      </c>
      <c r="C112" s="161" t="s">
        <v>397</v>
      </c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/>
      <c r="Q112"/>
      <c r="R112"/>
      <c r="S112"/>
      <c r="T112"/>
      <c r="U112"/>
      <c r="V112"/>
      <c r="W112"/>
      <c r="X112"/>
      <c r="Y112"/>
    </row>
    <row r="113" spans="1:25" s="4" customFormat="1" ht="29.25" hidden="1" customHeight="1" x14ac:dyDescent="0.25">
      <c r="A113" s="1007" t="s">
        <v>399</v>
      </c>
      <c r="B113" s="1024" t="s">
        <v>398</v>
      </c>
      <c r="C113" s="161" t="s">
        <v>191</v>
      </c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0"/>
      <c r="P113"/>
      <c r="Q113"/>
      <c r="R113"/>
      <c r="S113"/>
      <c r="T113"/>
      <c r="U113"/>
      <c r="V113"/>
      <c r="W113"/>
      <c r="X113"/>
      <c r="Y113"/>
    </row>
    <row r="114" spans="1:25" s="4" customFormat="1" ht="29.25" hidden="1" customHeight="1" x14ac:dyDescent="0.25">
      <c r="A114" s="1008"/>
      <c r="B114" s="1025"/>
      <c r="C114" s="161" t="s">
        <v>192</v>
      </c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/>
      <c r="Q114"/>
      <c r="R114"/>
      <c r="S114"/>
      <c r="T114"/>
      <c r="U114"/>
      <c r="V114"/>
      <c r="W114"/>
      <c r="X114"/>
      <c r="Y114"/>
    </row>
    <row r="115" spans="1:25" s="4" customFormat="1" ht="15.75" hidden="1" customHeight="1" x14ac:dyDescent="0.25">
      <c r="A115" s="158" t="s">
        <v>407</v>
      </c>
      <c r="B115" s="39" t="s">
        <v>403</v>
      </c>
      <c r="C115" s="161" t="s">
        <v>404</v>
      </c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/>
      <c r="Q115"/>
      <c r="R115"/>
      <c r="S115"/>
      <c r="T115"/>
      <c r="U115"/>
      <c r="V115"/>
      <c r="W115"/>
      <c r="X115"/>
      <c r="Y115"/>
    </row>
    <row r="116" spans="1:25" s="4" customFormat="1" ht="15.75" hidden="1" customHeight="1" x14ac:dyDescent="0.25">
      <c r="A116" s="158"/>
      <c r="B116" s="39"/>
      <c r="C116" s="161" t="s">
        <v>405</v>
      </c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/>
      <c r="Q116"/>
      <c r="R116"/>
      <c r="S116"/>
      <c r="T116"/>
      <c r="U116"/>
      <c r="V116"/>
      <c r="W116"/>
      <c r="X116"/>
      <c r="Y116"/>
    </row>
    <row r="117" spans="1:25" s="4" customFormat="1" ht="14.25" hidden="1" customHeight="1" x14ac:dyDescent="0.25">
      <c r="A117" s="158"/>
      <c r="B117" s="39"/>
      <c r="C117" s="161" t="s">
        <v>193</v>
      </c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/>
      <c r="Q117"/>
      <c r="R117"/>
      <c r="S117"/>
      <c r="T117"/>
      <c r="U117"/>
      <c r="V117"/>
      <c r="W117"/>
      <c r="X117"/>
      <c r="Y117"/>
    </row>
    <row r="118" spans="1:25" s="4" customFormat="1" ht="16.5" hidden="1" customHeight="1" x14ac:dyDescent="0.25">
      <c r="A118" s="158"/>
      <c r="B118" s="39"/>
      <c r="C118" s="161" t="s">
        <v>406</v>
      </c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/>
      <c r="Q118"/>
      <c r="R118"/>
      <c r="S118"/>
      <c r="T118"/>
      <c r="U118"/>
      <c r="V118"/>
      <c r="W118"/>
      <c r="X118"/>
      <c r="Y118"/>
    </row>
    <row r="119" spans="1:25" ht="16.5" hidden="1" customHeight="1" x14ac:dyDescent="0.2">
      <c r="A119" s="86" t="s">
        <v>194</v>
      </c>
      <c r="B119" s="1026" t="s">
        <v>195</v>
      </c>
      <c r="C119" s="40" t="s">
        <v>374</v>
      </c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</row>
    <row r="120" spans="1:25" ht="15.75" hidden="1" customHeight="1" x14ac:dyDescent="0.2">
      <c r="A120" s="1029"/>
      <c r="B120" s="1027"/>
      <c r="C120" s="40" t="s">
        <v>373</v>
      </c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</row>
    <row r="121" spans="1:25" ht="15.75" hidden="1" customHeight="1" x14ac:dyDescent="0.2">
      <c r="A121" s="1030"/>
      <c r="B121" s="1028"/>
      <c r="C121" s="146" t="s">
        <v>593</v>
      </c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</row>
    <row r="122" spans="1:25" ht="30" hidden="1" x14ac:dyDescent="0.2">
      <c r="A122" s="787" t="s">
        <v>196</v>
      </c>
      <c r="B122" s="782" t="s">
        <v>197</v>
      </c>
      <c r="C122" s="144" t="s">
        <v>198</v>
      </c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</row>
    <row r="123" spans="1:25" ht="30" hidden="1" x14ac:dyDescent="0.2">
      <c r="A123" s="787"/>
      <c r="B123" s="782"/>
      <c r="C123" s="144" t="s">
        <v>197</v>
      </c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</row>
    <row r="124" spans="1:25" ht="34.5" hidden="1" customHeight="1" x14ac:dyDescent="0.2">
      <c r="A124" s="995" t="s">
        <v>199</v>
      </c>
      <c r="B124" s="936" t="s">
        <v>200</v>
      </c>
      <c r="C124" s="144" t="s">
        <v>376</v>
      </c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</row>
    <row r="125" spans="1:25" ht="30" hidden="1" x14ac:dyDescent="0.2">
      <c r="A125" s="1019"/>
      <c r="B125" s="1020"/>
      <c r="C125" s="144" t="s">
        <v>377</v>
      </c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</row>
    <row r="126" spans="1:25" ht="15" hidden="1" x14ac:dyDescent="0.2">
      <c r="A126" s="1001"/>
      <c r="B126" s="937"/>
      <c r="C126" s="144" t="s">
        <v>375</v>
      </c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</row>
    <row r="127" spans="1:25" ht="48.75" hidden="1" customHeight="1" x14ac:dyDescent="0.2">
      <c r="A127" s="147" t="s">
        <v>201</v>
      </c>
      <c r="B127" s="144" t="s">
        <v>202</v>
      </c>
      <c r="C127" s="144" t="s">
        <v>190</v>
      </c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</row>
    <row r="128" spans="1:25" ht="44.25" customHeight="1" x14ac:dyDescent="0.2">
      <c r="A128" s="995" t="s">
        <v>203</v>
      </c>
      <c r="B128" s="936" t="s">
        <v>191</v>
      </c>
      <c r="C128" s="144" t="s">
        <v>378</v>
      </c>
      <c r="D128" s="573">
        <v>1</v>
      </c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</row>
    <row r="129" spans="1:25" ht="30" x14ac:dyDescent="0.2">
      <c r="A129" s="1001"/>
      <c r="B129" s="937"/>
      <c r="C129" s="144" t="s">
        <v>192</v>
      </c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</row>
    <row r="130" spans="1:25" s="582" customFormat="1" ht="18.75" customHeight="1" x14ac:dyDescent="0.2">
      <c r="A130" s="1013" t="s">
        <v>204</v>
      </c>
      <c r="B130" s="1021" t="s">
        <v>205</v>
      </c>
      <c r="C130" s="572" t="s">
        <v>379</v>
      </c>
      <c r="D130" s="573">
        <v>1</v>
      </c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</row>
    <row r="131" spans="1:25" s="571" customFormat="1" ht="15" x14ac:dyDescent="0.2">
      <c r="A131" s="1014"/>
      <c r="B131" s="1022"/>
      <c r="C131" s="572" t="s">
        <v>380</v>
      </c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</row>
    <row r="132" spans="1:25" s="571" customFormat="1" ht="15" x14ac:dyDescent="0.2">
      <c r="A132" s="1014"/>
      <c r="B132" s="1022"/>
      <c r="C132" s="572" t="s">
        <v>193</v>
      </c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</row>
    <row r="133" spans="1:25" s="571" customFormat="1" ht="15" x14ac:dyDescent="0.2">
      <c r="A133" s="1015"/>
      <c r="B133" s="1023"/>
      <c r="C133" s="572" t="s">
        <v>406</v>
      </c>
      <c r="D133" s="573">
        <v>1</v>
      </c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</row>
    <row r="134" spans="1:25" s="571" customFormat="1" ht="14.25" customHeight="1" x14ac:dyDescent="0.2">
      <c r="A134" s="1013" t="s">
        <v>206</v>
      </c>
      <c r="B134" s="1016" t="s">
        <v>207</v>
      </c>
      <c r="C134" s="572" t="s">
        <v>382</v>
      </c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</row>
    <row r="135" spans="1:25" s="571" customFormat="1" ht="15" x14ac:dyDescent="0.2">
      <c r="A135" s="1014"/>
      <c r="B135" s="1017"/>
      <c r="C135" s="572" t="s">
        <v>373</v>
      </c>
      <c r="D135" s="573">
        <v>1</v>
      </c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</row>
    <row r="136" spans="1:25" s="571" customFormat="1" ht="15" x14ac:dyDescent="0.2">
      <c r="A136" s="1015"/>
      <c r="B136" s="1018"/>
      <c r="C136" s="572" t="s">
        <v>381</v>
      </c>
      <c r="D136" s="575"/>
      <c r="E136" s="575"/>
      <c r="F136" s="575"/>
      <c r="G136" s="575"/>
      <c r="H136" s="575"/>
      <c r="I136" s="575"/>
      <c r="J136" s="575"/>
      <c r="K136" s="575"/>
      <c r="L136" s="575"/>
      <c r="M136" s="575"/>
      <c r="N136" s="575"/>
      <c r="O136" s="575"/>
    </row>
    <row r="137" spans="1:25" ht="30" hidden="1" x14ac:dyDescent="0.2">
      <c r="A137" s="787" t="s">
        <v>208</v>
      </c>
      <c r="B137" s="782" t="s">
        <v>209</v>
      </c>
      <c r="C137" s="144" t="s">
        <v>543</v>
      </c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</row>
    <row r="138" spans="1:25" ht="15" hidden="1" x14ac:dyDescent="0.2">
      <c r="A138" s="787"/>
      <c r="B138" s="782"/>
      <c r="C138" s="144" t="s">
        <v>375</v>
      </c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</row>
    <row r="139" spans="1:25" ht="29.25" hidden="1" customHeight="1" x14ac:dyDescent="0.2">
      <c r="A139" s="787"/>
      <c r="B139" s="782"/>
      <c r="C139" s="144" t="s">
        <v>377</v>
      </c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</row>
    <row r="140" spans="1:25" s="93" customFormat="1" ht="15" customHeight="1" x14ac:dyDescent="0.2">
      <c r="A140" s="975" t="s">
        <v>617</v>
      </c>
      <c r="B140" s="1011"/>
      <c r="C140" s="983"/>
      <c r="D140" s="188">
        <f>SUM(D95:D139)</f>
        <v>7</v>
      </c>
      <c r="E140" s="188">
        <f t="shared" ref="E140:O140" si="4">SUM(E95:E139)</f>
        <v>3</v>
      </c>
      <c r="F140" s="188">
        <f t="shared" si="4"/>
        <v>3</v>
      </c>
      <c r="G140" s="188">
        <f t="shared" si="4"/>
        <v>2</v>
      </c>
      <c r="H140" s="188">
        <f t="shared" si="4"/>
        <v>3</v>
      </c>
      <c r="I140" s="188">
        <f t="shared" si="4"/>
        <v>2</v>
      </c>
      <c r="J140" s="188">
        <f t="shared" si="4"/>
        <v>2</v>
      </c>
      <c r="K140" s="188">
        <f t="shared" si="4"/>
        <v>2</v>
      </c>
      <c r="L140" s="188">
        <f t="shared" si="4"/>
        <v>2</v>
      </c>
      <c r="M140" s="188">
        <f t="shared" si="4"/>
        <v>2</v>
      </c>
      <c r="N140" s="188">
        <f t="shared" si="4"/>
        <v>2</v>
      </c>
      <c r="O140" s="188">
        <f t="shared" si="4"/>
        <v>2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hidden="1" x14ac:dyDescent="0.2">
      <c r="A141" s="146" t="s">
        <v>40</v>
      </c>
      <c r="B141" s="964" t="s">
        <v>41</v>
      </c>
      <c r="C141" s="965"/>
      <c r="D141" s="185"/>
      <c r="E141" s="186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spans="1:25" ht="45" hidden="1" x14ac:dyDescent="0.2">
      <c r="A142" s="147" t="s">
        <v>210</v>
      </c>
      <c r="B142" s="146" t="s">
        <v>211</v>
      </c>
      <c r="C142" s="144" t="s">
        <v>211</v>
      </c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</row>
    <row r="143" spans="1:25" ht="15" hidden="1" x14ac:dyDescent="0.2">
      <c r="A143" s="1007" t="s">
        <v>383</v>
      </c>
      <c r="B143" s="1009" t="s">
        <v>384</v>
      </c>
      <c r="C143" s="161" t="s">
        <v>385</v>
      </c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</row>
    <row r="144" spans="1:25" ht="32.25" hidden="1" customHeight="1" x14ac:dyDescent="0.2">
      <c r="A144" s="1008"/>
      <c r="B144" s="1010"/>
      <c r="C144" s="161" t="s">
        <v>386</v>
      </c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</row>
    <row r="145" spans="1:25" ht="15" hidden="1" x14ac:dyDescent="0.2">
      <c r="A145" s="787" t="s">
        <v>212</v>
      </c>
      <c r="B145" s="781" t="s">
        <v>213</v>
      </c>
      <c r="C145" s="37" t="s">
        <v>214</v>
      </c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</row>
    <row r="146" spans="1:25" ht="45" hidden="1" x14ac:dyDescent="0.2">
      <c r="A146" s="787"/>
      <c r="B146" s="781"/>
      <c r="C146" s="146" t="s">
        <v>215</v>
      </c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</row>
    <row r="147" spans="1:25" ht="45" hidden="1" x14ac:dyDescent="0.2">
      <c r="A147" s="147" t="s">
        <v>216</v>
      </c>
      <c r="B147" s="146" t="s">
        <v>217</v>
      </c>
      <c r="C147" s="144" t="s">
        <v>218</v>
      </c>
      <c r="D147" s="183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</row>
    <row r="148" spans="1:25" s="93" customFormat="1" ht="15" hidden="1" x14ac:dyDescent="0.2">
      <c r="A148" s="975" t="s">
        <v>618</v>
      </c>
      <c r="B148" s="1011"/>
      <c r="C148" s="983"/>
      <c r="D148" s="188">
        <f>SUM(D141:D147)</f>
        <v>0</v>
      </c>
      <c r="E148" s="188">
        <f t="shared" ref="E148:O148" si="5">SUM(E141:E147)</f>
        <v>0</v>
      </c>
      <c r="F148" s="188">
        <f t="shared" si="5"/>
        <v>0</v>
      </c>
      <c r="G148" s="188">
        <f t="shared" si="5"/>
        <v>0</v>
      </c>
      <c r="H148" s="188">
        <f t="shared" si="5"/>
        <v>0</v>
      </c>
      <c r="I148" s="188">
        <f t="shared" si="5"/>
        <v>0</v>
      </c>
      <c r="J148" s="188">
        <f t="shared" si="5"/>
        <v>0</v>
      </c>
      <c r="K148" s="188">
        <f t="shared" si="5"/>
        <v>0</v>
      </c>
      <c r="L148" s="188">
        <f t="shared" si="5"/>
        <v>0</v>
      </c>
      <c r="M148" s="188">
        <f t="shared" si="5"/>
        <v>0</v>
      </c>
      <c r="N148" s="188">
        <f t="shared" si="5"/>
        <v>0</v>
      </c>
      <c r="O148" s="188">
        <f t="shared" si="5"/>
        <v>0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9.25" hidden="1" customHeight="1" x14ac:dyDescent="0.2">
      <c r="A149" s="152" t="s">
        <v>553</v>
      </c>
      <c r="B149" s="1012" t="s">
        <v>632</v>
      </c>
      <c r="C149" s="994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</row>
    <row r="150" spans="1:25" ht="31.5" hidden="1" customHeight="1" x14ac:dyDescent="0.2">
      <c r="A150" s="152" t="s">
        <v>630</v>
      </c>
      <c r="B150" s="152" t="s">
        <v>631</v>
      </c>
      <c r="C150" s="152" t="s">
        <v>361</v>
      </c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</row>
    <row r="151" spans="1:25" ht="15" hidden="1" x14ac:dyDescent="0.2">
      <c r="A151" s="1002" t="s">
        <v>629</v>
      </c>
      <c r="B151" s="1003"/>
      <c r="C151" s="994"/>
      <c r="D151" s="188">
        <f>SUM(D149:D150)</f>
        <v>0</v>
      </c>
      <c r="E151" s="188">
        <f t="shared" ref="E151:O151" si="6">SUM(E149:E150)</f>
        <v>0</v>
      </c>
      <c r="F151" s="188">
        <f t="shared" si="6"/>
        <v>0</v>
      </c>
      <c r="G151" s="188">
        <f t="shared" si="6"/>
        <v>0</v>
      </c>
      <c r="H151" s="188">
        <f t="shared" si="6"/>
        <v>0</v>
      </c>
      <c r="I151" s="188">
        <f t="shared" si="6"/>
        <v>0</v>
      </c>
      <c r="J151" s="188">
        <f t="shared" si="6"/>
        <v>0</v>
      </c>
      <c r="K151" s="188">
        <f t="shared" si="6"/>
        <v>0</v>
      </c>
      <c r="L151" s="188">
        <f t="shared" si="6"/>
        <v>0</v>
      </c>
      <c r="M151" s="188">
        <f t="shared" si="6"/>
        <v>0</v>
      </c>
      <c r="N151" s="188">
        <f t="shared" si="6"/>
        <v>0</v>
      </c>
      <c r="O151" s="188">
        <f t="shared" si="6"/>
        <v>0</v>
      </c>
    </row>
    <row r="152" spans="1:25" ht="29.25" customHeight="1" x14ac:dyDescent="0.2">
      <c r="A152" s="144" t="s">
        <v>26</v>
      </c>
      <c r="B152" s="782" t="s">
        <v>27</v>
      </c>
      <c r="C152" s="782"/>
      <c r="D152" s="185"/>
      <c r="E152" s="186"/>
      <c r="F152" s="185"/>
      <c r="G152" s="185"/>
      <c r="H152" s="185"/>
      <c r="I152" s="185"/>
      <c r="J152" s="185"/>
      <c r="K152" s="185"/>
      <c r="L152" s="185"/>
      <c r="M152" s="185"/>
      <c r="N152" s="187"/>
      <c r="O152" s="187"/>
    </row>
    <row r="153" spans="1:25" ht="28.5" hidden="1" customHeight="1" x14ac:dyDescent="0.2">
      <c r="A153" s="42" t="s">
        <v>219</v>
      </c>
      <c r="B153" s="144" t="s">
        <v>220</v>
      </c>
      <c r="C153" s="144" t="s">
        <v>221</v>
      </c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</row>
    <row r="154" spans="1:25" ht="166.5" hidden="1" customHeight="1" x14ac:dyDescent="0.2">
      <c r="A154" s="147" t="s">
        <v>222</v>
      </c>
      <c r="B154" s="144" t="s">
        <v>223</v>
      </c>
      <c r="C154" s="144" t="s">
        <v>224</v>
      </c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</row>
    <row r="155" spans="1:25" ht="90.75" hidden="1" customHeight="1" x14ac:dyDescent="0.2">
      <c r="A155" s="40" t="s">
        <v>225</v>
      </c>
      <c r="B155" s="144" t="s">
        <v>226</v>
      </c>
      <c r="C155" s="144" t="s">
        <v>227</v>
      </c>
      <c r="D155" s="194"/>
      <c r="E155" s="195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</row>
    <row r="156" spans="1:25" ht="78" hidden="1" customHeight="1" x14ac:dyDescent="0.2">
      <c r="A156" s="105" t="s">
        <v>228</v>
      </c>
      <c r="B156" s="106" t="s">
        <v>229</v>
      </c>
      <c r="C156" s="144" t="s">
        <v>622</v>
      </c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</row>
    <row r="157" spans="1:25" ht="27.75" hidden="1" customHeight="1" x14ac:dyDescent="0.2">
      <c r="A157" s="787" t="s">
        <v>230</v>
      </c>
      <c r="B157" s="782" t="s">
        <v>231</v>
      </c>
      <c r="C157" s="144" t="s">
        <v>232</v>
      </c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</row>
    <row r="158" spans="1:25" ht="30" hidden="1" x14ac:dyDescent="0.2">
      <c r="A158" s="787"/>
      <c r="B158" s="782"/>
      <c r="C158" s="144" t="s">
        <v>231</v>
      </c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</row>
    <row r="159" spans="1:25" ht="15.75" hidden="1" customHeight="1" x14ac:dyDescent="0.2">
      <c r="A159" s="787"/>
      <c r="B159" s="782"/>
      <c r="C159" s="144" t="s">
        <v>233</v>
      </c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</row>
    <row r="160" spans="1:25" ht="94.5" hidden="1" customHeight="1" x14ac:dyDescent="0.2">
      <c r="A160" s="105" t="s">
        <v>234</v>
      </c>
      <c r="B160" s="106" t="s">
        <v>235</v>
      </c>
      <c r="C160" s="144" t="s">
        <v>623</v>
      </c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</row>
    <row r="161" spans="1:25" ht="49.5" hidden="1" customHeight="1" x14ac:dyDescent="0.2">
      <c r="A161" s="86" t="s">
        <v>237</v>
      </c>
      <c r="B161" s="110" t="s">
        <v>238</v>
      </c>
      <c r="C161" s="144" t="s">
        <v>180</v>
      </c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</row>
    <row r="162" spans="1:25" s="571" customFormat="1" ht="45" x14ac:dyDescent="0.2">
      <c r="A162" s="579" t="s">
        <v>239</v>
      </c>
      <c r="B162" s="572" t="s">
        <v>240</v>
      </c>
      <c r="C162" s="577" t="s">
        <v>236</v>
      </c>
      <c r="D162" s="583"/>
      <c r="E162" s="584"/>
      <c r="F162" s="584">
        <v>1</v>
      </c>
      <c r="G162" s="584"/>
      <c r="H162" s="584"/>
      <c r="I162" s="584"/>
      <c r="J162" s="584">
        <v>1</v>
      </c>
      <c r="K162" s="584"/>
      <c r="L162" s="583"/>
      <c r="M162" s="583"/>
      <c r="N162" s="583"/>
      <c r="O162" s="583"/>
    </row>
    <row r="163" spans="1:25" s="93" customFormat="1" ht="15" x14ac:dyDescent="0.2">
      <c r="A163" s="1004" t="s">
        <v>620</v>
      </c>
      <c r="B163" s="1005"/>
      <c r="C163" s="1006"/>
      <c r="D163" s="197">
        <f>SUM(D152:D162)</f>
        <v>0</v>
      </c>
      <c r="E163" s="197">
        <f t="shared" ref="E163:O163" si="7">SUM(E152:E162)</f>
        <v>0</v>
      </c>
      <c r="F163" s="197">
        <f t="shared" si="7"/>
        <v>1</v>
      </c>
      <c r="G163" s="197">
        <f t="shared" si="7"/>
        <v>0</v>
      </c>
      <c r="H163" s="197">
        <f t="shared" si="7"/>
        <v>0</v>
      </c>
      <c r="I163" s="197">
        <f t="shared" si="7"/>
        <v>0</v>
      </c>
      <c r="J163" s="197">
        <f t="shared" si="7"/>
        <v>1</v>
      </c>
      <c r="K163" s="197">
        <f t="shared" si="7"/>
        <v>0</v>
      </c>
      <c r="L163" s="197">
        <f t="shared" si="7"/>
        <v>0</v>
      </c>
      <c r="M163" s="197">
        <f t="shared" si="7"/>
        <v>0</v>
      </c>
      <c r="N163" s="197">
        <f t="shared" si="7"/>
        <v>0</v>
      </c>
      <c r="O163" s="197">
        <f t="shared" si="7"/>
        <v>0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hidden="1" x14ac:dyDescent="0.2">
      <c r="A164" s="147" t="s">
        <v>61</v>
      </c>
      <c r="B164" s="782" t="s">
        <v>62</v>
      </c>
      <c r="C164" s="782"/>
      <c r="D164" s="185"/>
      <c r="E164" s="186"/>
      <c r="F164" s="185"/>
      <c r="G164" s="185"/>
      <c r="H164" s="185"/>
      <c r="I164" s="185"/>
      <c r="J164" s="185"/>
      <c r="K164" s="185"/>
      <c r="L164" s="185"/>
      <c r="M164" s="185"/>
      <c r="N164" s="187"/>
      <c r="O164" s="187"/>
    </row>
    <row r="165" spans="1:25" ht="75" hidden="1" x14ac:dyDescent="0.2">
      <c r="A165" s="147" t="s">
        <v>241</v>
      </c>
      <c r="B165" s="144" t="s">
        <v>242</v>
      </c>
      <c r="C165" s="144" t="s">
        <v>387</v>
      </c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</row>
    <row r="166" spans="1:25" ht="57.75" hidden="1" customHeight="1" x14ac:dyDescent="0.2">
      <c r="A166" s="147" t="s">
        <v>243</v>
      </c>
      <c r="B166" s="144" t="s">
        <v>244</v>
      </c>
      <c r="C166" s="144" t="s">
        <v>245</v>
      </c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</row>
    <row r="167" spans="1:25" ht="30" hidden="1" x14ac:dyDescent="0.2">
      <c r="A167" s="147" t="s">
        <v>246</v>
      </c>
      <c r="B167" s="144" t="s">
        <v>247</v>
      </c>
      <c r="C167" s="144" t="s">
        <v>248</v>
      </c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</row>
    <row r="168" spans="1:25" ht="90.75" hidden="1" customHeight="1" x14ac:dyDescent="0.2">
      <c r="A168" s="147" t="s">
        <v>243</v>
      </c>
      <c r="B168" s="144" t="s">
        <v>244</v>
      </c>
      <c r="C168" s="144" t="s">
        <v>563</v>
      </c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1:25" ht="30" hidden="1" x14ac:dyDescent="0.2">
      <c r="A169" s="147" t="s">
        <v>249</v>
      </c>
      <c r="B169" s="144" t="s">
        <v>250</v>
      </c>
      <c r="C169" s="144" t="s">
        <v>251</v>
      </c>
      <c r="D169" s="198"/>
      <c r="E169" s="198"/>
      <c r="F169" s="198"/>
      <c r="G169" s="181"/>
      <c r="H169" s="198"/>
      <c r="I169" s="181"/>
      <c r="J169" s="198"/>
      <c r="K169" s="181"/>
      <c r="L169" s="198"/>
      <c r="M169" s="198"/>
      <c r="N169" s="198"/>
      <c r="O169" s="198"/>
    </row>
    <row r="170" spans="1:25" ht="15" hidden="1" x14ac:dyDescent="0.2">
      <c r="A170" s="147" t="s">
        <v>594</v>
      </c>
      <c r="B170" s="144" t="s">
        <v>595</v>
      </c>
      <c r="C170" s="144" t="s">
        <v>595</v>
      </c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</row>
    <row r="171" spans="1:25" s="93" customFormat="1" ht="15" hidden="1" x14ac:dyDescent="0.2">
      <c r="A171" s="975" t="s">
        <v>619</v>
      </c>
      <c r="B171" s="976"/>
      <c r="C171" s="977"/>
      <c r="D171" s="199">
        <f>SUM(D164:D170)</f>
        <v>0</v>
      </c>
      <c r="E171" s="199">
        <f t="shared" ref="E171:O171" si="8">SUM(E164:E170)</f>
        <v>0</v>
      </c>
      <c r="F171" s="199">
        <f t="shared" si="8"/>
        <v>0</v>
      </c>
      <c r="G171" s="199">
        <f t="shared" si="8"/>
        <v>0</v>
      </c>
      <c r="H171" s="199">
        <f t="shared" si="8"/>
        <v>0</v>
      </c>
      <c r="I171" s="199">
        <f t="shared" si="8"/>
        <v>0</v>
      </c>
      <c r="J171" s="199">
        <f t="shared" si="8"/>
        <v>0</v>
      </c>
      <c r="K171" s="199">
        <f t="shared" si="8"/>
        <v>0</v>
      </c>
      <c r="L171" s="199">
        <f t="shared" si="8"/>
        <v>0</v>
      </c>
      <c r="M171" s="199">
        <f t="shared" si="8"/>
        <v>0</v>
      </c>
      <c r="N171" s="199">
        <f t="shared" si="8"/>
        <v>0</v>
      </c>
      <c r="O171" s="199">
        <f t="shared" si="8"/>
        <v>0</v>
      </c>
      <c r="P171" s="200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97" customFormat="1" ht="30" customHeight="1" x14ac:dyDescent="0.2">
      <c r="A172" s="958" t="s">
        <v>567</v>
      </c>
      <c r="B172" s="959"/>
      <c r="C172" s="960"/>
      <c r="D172" s="201">
        <f>SUM(D171,D163,D151,D148,D140,D94,D88,D79,D74)</f>
        <v>7</v>
      </c>
      <c r="E172" s="201">
        <f t="shared" ref="E172:O172" si="9">SUM(E171,E163,E151,E148,E140,E94,E88,E79,E74)</f>
        <v>6</v>
      </c>
      <c r="F172" s="201">
        <f t="shared" si="9"/>
        <v>5</v>
      </c>
      <c r="G172" s="201">
        <f t="shared" si="9"/>
        <v>5</v>
      </c>
      <c r="H172" s="201">
        <f t="shared" si="9"/>
        <v>5</v>
      </c>
      <c r="I172" s="201">
        <f t="shared" si="9"/>
        <v>4</v>
      </c>
      <c r="J172" s="201">
        <f t="shared" si="9"/>
        <v>4</v>
      </c>
      <c r="K172" s="201">
        <f t="shared" si="9"/>
        <v>3</v>
      </c>
      <c r="L172" s="201">
        <f t="shared" si="9"/>
        <v>5</v>
      </c>
      <c r="M172" s="201">
        <f t="shared" si="9"/>
        <v>3</v>
      </c>
      <c r="N172" s="201">
        <f t="shared" si="9"/>
        <v>3</v>
      </c>
      <c r="O172" s="201">
        <f t="shared" si="9"/>
        <v>3</v>
      </c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</row>
    <row r="173" spans="1:25" ht="30.75" hidden="1" customHeight="1" x14ac:dyDescent="0.2">
      <c r="A173" s="990" t="s">
        <v>28</v>
      </c>
      <c r="B173" s="991"/>
      <c r="C173" s="992"/>
      <c r="D173" s="202"/>
      <c r="E173" s="203"/>
      <c r="F173" s="202"/>
      <c r="G173" s="202"/>
      <c r="H173" s="202"/>
      <c r="I173" s="202"/>
      <c r="J173" s="202"/>
      <c r="K173" s="202"/>
      <c r="L173" s="202"/>
      <c r="M173" s="204"/>
      <c r="N173" s="187"/>
      <c r="O173" s="187"/>
    </row>
    <row r="174" spans="1:25" ht="15" hidden="1" x14ac:dyDescent="0.2">
      <c r="A174" s="146" t="s">
        <v>12</v>
      </c>
      <c r="B174" s="781" t="s">
        <v>13</v>
      </c>
      <c r="C174" s="781"/>
      <c r="D174" s="205"/>
      <c r="E174" s="206"/>
      <c r="F174" s="205"/>
      <c r="G174" s="205"/>
      <c r="H174" s="205"/>
      <c r="I174" s="205"/>
      <c r="J174" s="205"/>
      <c r="K174" s="205"/>
      <c r="L174" s="205"/>
      <c r="M174" s="185"/>
      <c r="N174" s="187"/>
      <c r="O174" s="187"/>
    </row>
    <row r="175" spans="1:25" ht="45" hidden="1" x14ac:dyDescent="0.2">
      <c r="A175" s="146" t="s">
        <v>252</v>
      </c>
      <c r="B175" s="146" t="s">
        <v>253</v>
      </c>
      <c r="C175" s="146" t="s">
        <v>254</v>
      </c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</row>
    <row r="176" spans="1:25" s="8" customFormat="1" ht="122.25" hidden="1" customHeight="1" x14ac:dyDescent="0.2">
      <c r="A176" s="995" t="s">
        <v>255</v>
      </c>
      <c r="B176" s="995" t="s">
        <v>256</v>
      </c>
      <c r="C176" s="936" t="s">
        <v>633</v>
      </c>
      <c r="D176" s="998"/>
      <c r="E176" s="998"/>
      <c r="F176" s="998"/>
      <c r="G176" s="998"/>
      <c r="H176" s="998"/>
      <c r="I176" s="998"/>
      <c r="J176" s="998"/>
      <c r="K176" s="998"/>
      <c r="L176" s="998"/>
      <c r="M176" s="998"/>
      <c r="N176" s="998"/>
      <c r="O176" s="998"/>
    </row>
    <row r="177" spans="1:25" ht="4.5" hidden="1" customHeight="1" x14ac:dyDescent="0.25">
      <c r="A177" s="1001"/>
      <c r="B177" s="1001"/>
      <c r="C177" s="997"/>
      <c r="D177" s="1000"/>
      <c r="E177" s="1000"/>
      <c r="F177" s="1000"/>
      <c r="G177" s="999"/>
      <c r="H177" s="999"/>
      <c r="I177" s="999"/>
      <c r="J177" s="999"/>
      <c r="K177" s="999"/>
      <c r="L177" s="999"/>
      <c r="M177" s="999"/>
      <c r="N177" s="999"/>
      <c r="O177" s="999"/>
      <c r="P177"/>
    </row>
    <row r="178" spans="1:25" ht="36" hidden="1" customHeight="1" x14ac:dyDescent="0.25">
      <c r="A178" s="143" t="s">
        <v>635</v>
      </c>
      <c r="B178" s="143" t="s">
        <v>634</v>
      </c>
      <c r="C178" s="147" t="s">
        <v>636</v>
      </c>
      <c r="D178" s="181"/>
      <c r="E178" s="181"/>
      <c r="F178" s="181"/>
      <c r="G178" s="180"/>
      <c r="H178" s="180"/>
      <c r="I178" s="207"/>
      <c r="J178" s="180"/>
      <c r="K178" s="180"/>
      <c r="L178" s="180"/>
      <c r="M178" s="180"/>
      <c r="N178" s="180"/>
      <c r="O178" s="180"/>
      <c r="P178"/>
    </row>
    <row r="179" spans="1:25" ht="164.25" hidden="1" customHeight="1" x14ac:dyDescent="0.25">
      <c r="A179" s="143" t="s">
        <v>637</v>
      </c>
      <c r="B179" s="143" t="s">
        <v>638</v>
      </c>
      <c r="C179" s="147" t="s">
        <v>639</v>
      </c>
      <c r="D179" s="181"/>
      <c r="E179" s="181"/>
      <c r="F179" s="181"/>
      <c r="G179" s="180"/>
      <c r="H179" s="180"/>
      <c r="I179" s="207"/>
      <c r="J179" s="180"/>
      <c r="K179" s="180"/>
      <c r="L179" s="180"/>
      <c r="M179" s="180"/>
      <c r="N179" s="180"/>
      <c r="O179" s="180"/>
      <c r="P179"/>
    </row>
    <row r="180" spans="1:25" ht="45" hidden="1" customHeight="1" x14ac:dyDescent="0.25">
      <c r="A180" s="787" t="s">
        <v>257</v>
      </c>
      <c r="B180" s="788" t="s">
        <v>258</v>
      </c>
      <c r="C180" s="147" t="s">
        <v>259</v>
      </c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/>
    </row>
    <row r="181" spans="1:25" ht="45" hidden="1" x14ac:dyDescent="0.25">
      <c r="A181" s="787"/>
      <c r="B181" s="788"/>
      <c r="C181" s="147" t="s">
        <v>258</v>
      </c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/>
    </row>
    <row r="182" spans="1:25" ht="15" hidden="1" x14ac:dyDescent="0.25">
      <c r="A182" s="787"/>
      <c r="B182" s="788"/>
      <c r="C182" s="147" t="s">
        <v>260</v>
      </c>
      <c r="D182" s="181"/>
      <c r="E182" s="181"/>
      <c r="F182" s="181"/>
      <c r="G182" s="181"/>
      <c r="H182" s="181"/>
      <c r="I182" s="180"/>
      <c r="J182" s="180"/>
      <c r="K182" s="207"/>
      <c r="L182" s="207"/>
      <c r="M182" s="207"/>
      <c r="N182" s="207"/>
      <c r="O182" s="180"/>
      <c r="P182"/>
    </row>
    <row r="183" spans="1:25" ht="182.25" hidden="1" customHeight="1" x14ac:dyDescent="0.2">
      <c r="A183" s="152" t="s">
        <v>261</v>
      </c>
      <c r="B183" s="152" t="s">
        <v>262</v>
      </c>
      <c r="C183" s="152" t="s">
        <v>263</v>
      </c>
      <c r="D183" s="183"/>
      <c r="E183" s="183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</row>
    <row r="184" spans="1:25" ht="91.5" hidden="1" customHeight="1" x14ac:dyDescent="0.2">
      <c r="A184" s="147" t="s">
        <v>264</v>
      </c>
      <c r="B184" s="147" t="s">
        <v>265</v>
      </c>
      <c r="C184" s="146" t="s">
        <v>266</v>
      </c>
      <c r="D184" s="182"/>
      <c r="E184" s="179"/>
      <c r="F184" s="182"/>
      <c r="G184" s="182"/>
      <c r="H184" s="181"/>
      <c r="I184" s="180"/>
      <c r="J184" s="180"/>
      <c r="K184" s="207"/>
      <c r="L184" s="207"/>
      <c r="M184" s="180"/>
      <c r="N184" s="180"/>
      <c r="O184" s="180"/>
    </row>
    <row r="185" spans="1:25" ht="15.75" hidden="1" customHeight="1" x14ac:dyDescent="0.2">
      <c r="A185" s="147" t="s">
        <v>640</v>
      </c>
      <c r="B185" s="147" t="s">
        <v>641</v>
      </c>
      <c r="C185" s="146" t="s">
        <v>641</v>
      </c>
      <c r="D185" s="182"/>
      <c r="E185" s="179"/>
      <c r="F185" s="182"/>
      <c r="G185" s="182"/>
      <c r="H185" s="181"/>
      <c r="I185" s="180"/>
      <c r="J185" s="180"/>
      <c r="K185" s="207"/>
      <c r="L185" s="207"/>
      <c r="M185" s="180"/>
      <c r="N185" s="180"/>
      <c r="O185" s="180"/>
    </row>
    <row r="186" spans="1:25" ht="75" hidden="1" customHeight="1" x14ac:dyDescent="0.2">
      <c r="A186" s="147" t="s">
        <v>642</v>
      </c>
      <c r="B186" s="147" t="s">
        <v>643</v>
      </c>
      <c r="C186" s="146" t="s">
        <v>644</v>
      </c>
      <c r="D186" s="182"/>
      <c r="E186" s="179"/>
      <c r="F186" s="182"/>
      <c r="G186" s="182"/>
      <c r="H186" s="181"/>
      <c r="I186" s="180"/>
      <c r="J186" s="180"/>
      <c r="K186" s="207"/>
      <c r="L186" s="207"/>
      <c r="M186" s="180"/>
      <c r="N186" s="180"/>
      <c r="O186" s="180"/>
    </row>
    <row r="187" spans="1:25" ht="17.25" hidden="1" customHeight="1" x14ac:dyDescent="0.2">
      <c r="A187" s="147" t="s">
        <v>12</v>
      </c>
      <c r="B187" s="993" t="s">
        <v>15</v>
      </c>
      <c r="C187" s="994"/>
      <c r="D187" s="182"/>
      <c r="E187" s="179"/>
      <c r="F187" s="182"/>
      <c r="G187" s="182"/>
      <c r="H187" s="181"/>
      <c r="I187" s="180"/>
      <c r="J187" s="180"/>
      <c r="K187" s="207"/>
      <c r="L187" s="207"/>
      <c r="M187" s="180"/>
      <c r="N187" s="180"/>
      <c r="O187" s="180"/>
    </row>
    <row r="188" spans="1:25" ht="60.75" hidden="1" customHeight="1" x14ac:dyDescent="0.2">
      <c r="A188" s="995" t="s">
        <v>645</v>
      </c>
      <c r="B188" s="995" t="s">
        <v>646</v>
      </c>
      <c r="C188" s="146" t="s">
        <v>647</v>
      </c>
      <c r="D188" s="182"/>
      <c r="E188" s="179"/>
      <c r="F188" s="182"/>
      <c r="G188" s="182"/>
      <c r="H188" s="181"/>
      <c r="I188" s="180"/>
      <c r="J188" s="180"/>
      <c r="K188" s="207"/>
      <c r="L188" s="207"/>
      <c r="M188" s="180"/>
      <c r="N188" s="180"/>
      <c r="O188" s="180"/>
    </row>
    <row r="189" spans="1:25" ht="29.25" hidden="1" customHeight="1" x14ac:dyDescent="0.2">
      <c r="A189" s="996"/>
      <c r="B189" s="996"/>
      <c r="C189" s="146" t="s">
        <v>648</v>
      </c>
      <c r="D189" s="182"/>
      <c r="E189" s="179"/>
      <c r="F189" s="182"/>
      <c r="G189" s="182"/>
      <c r="H189" s="181"/>
      <c r="I189" s="180"/>
      <c r="J189" s="180"/>
      <c r="K189" s="207"/>
      <c r="L189" s="207"/>
      <c r="M189" s="180"/>
      <c r="N189" s="180"/>
      <c r="O189" s="180"/>
    </row>
    <row r="190" spans="1:25" ht="30.75" hidden="1" customHeight="1" x14ac:dyDescent="0.2">
      <c r="A190" s="997"/>
      <c r="B190" s="997"/>
      <c r="C190" s="146" t="s">
        <v>649</v>
      </c>
      <c r="D190" s="182"/>
      <c r="E190" s="179"/>
      <c r="F190" s="182"/>
      <c r="G190" s="182"/>
      <c r="H190" s="181"/>
      <c r="I190" s="180"/>
      <c r="J190" s="180"/>
      <c r="K190" s="207"/>
      <c r="L190" s="207"/>
      <c r="M190" s="180"/>
      <c r="N190" s="180"/>
      <c r="O190" s="180"/>
    </row>
    <row r="191" spans="1:25" s="97" customFormat="1" ht="30" hidden="1" customHeight="1" x14ac:dyDescent="0.2">
      <c r="A191" s="958" t="s">
        <v>568</v>
      </c>
      <c r="B191" s="959"/>
      <c r="C191" s="960"/>
      <c r="D191" s="208">
        <f>SUM(D173:D190)</f>
        <v>0</v>
      </c>
      <c r="E191" s="208">
        <f t="shared" ref="E191:O191" si="10">SUM(E173:E190)</f>
        <v>0</v>
      </c>
      <c r="F191" s="208">
        <f t="shared" si="10"/>
        <v>0</v>
      </c>
      <c r="G191" s="208">
        <f t="shared" si="10"/>
        <v>0</v>
      </c>
      <c r="H191" s="208">
        <f t="shared" si="10"/>
        <v>0</v>
      </c>
      <c r="I191" s="208">
        <f t="shared" si="10"/>
        <v>0</v>
      </c>
      <c r="J191" s="208">
        <f t="shared" si="10"/>
        <v>0</v>
      </c>
      <c r="K191" s="208">
        <f t="shared" si="10"/>
        <v>0</v>
      </c>
      <c r="L191" s="208">
        <f t="shared" si="10"/>
        <v>0</v>
      </c>
      <c r="M191" s="208">
        <f t="shared" si="10"/>
        <v>0</v>
      </c>
      <c r="N191" s="208">
        <f t="shared" si="10"/>
        <v>0</v>
      </c>
      <c r="O191" s="208">
        <f t="shared" si="10"/>
        <v>0</v>
      </c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</row>
    <row r="192" spans="1:25" ht="16.5" customHeight="1" x14ac:dyDescent="0.2">
      <c r="A192" s="961" t="s">
        <v>51</v>
      </c>
      <c r="B192" s="962"/>
      <c r="C192" s="963"/>
      <c r="D192" s="209"/>
      <c r="E192" s="210"/>
      <c r="F192" s="209"/>
      <c r="G192" s="209"/>
      <c r="H192" s="209"/>
      <c r="I192" s="209"/>
      <c r="J192" s="209"/>
      <c r="K192" s="209"/>
      <c r="L192" s="209"/>
      <c r="M192" s="185"/>
      <c r="N192" s="187"/>
      <c r="O192" s="187"/>
    </row>
    <row r="193" spans="1:25" ht="15" hidden="1" customHeight="1" x14ac:dyDescent="0.2">
      <c r="A193" s="112" t="s">
        <v>1</v>
      </c>
      <c r="B193" s="982" t="s">
        <v>16</v>
      </c>
      <c r="C193" s="983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</row>
    <row r="194" spans="1:25" ht="30" hidden="1" x14ac:dyDescent="0.2">
      <c r="A194" s="147" t="s">
        <v>267</v>
      </c>
      <c r="B194" s="147" t="s">
        <v>268</v>
      </c>
      <c r="C194" s="147" t="s">
        <v>269</v>
      </c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</row>
    <row r="195" spans="1:25" ht="15" customHeight="1" x14ac:dyDescent="0.2">
      <c r="A195" s="112" t="s">
        <v>29</v>
      </c>
      <c r="B195" s="112" t="s">
        <v>17</v>
      </c>
      <c r="C195" s="112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</row>
    <row r="196" spans="1:25" ht="16.5" hidden="1" customHeight="1" x14ac:dyDescent="0.2">
      <c r="A196" s="147" t="s">
        <v>270</v>
      </c>
      <c r="B196" s="147" t="s">
        <v>271</v>
      </c>
      <c r="C196" s="147" t="s">
        <v>272</v>
      </c>
      <c r="D196" s="186"/>
      <c r="E196" s="186"/>
      <c r="F196" s="186"/>
      <c r="G196" s="186"/>
      <c r="H196" s="186"/>
      <c r="I196" s="186"/>
      <c r="J196" s="186"/>
      <c r="K196" s="186"/>
      <c r="L196" s="186"/>
      <c r="M196" s="186"/>
      <c r="N196" s="186"/>
      <c r="O196" s="186"/>
    </row>
    <row r="197" spans="1:25" ht="16.5" customHeight="1" x14ac:dyDescent="0.2">
      <c r="A197" s="147" t="s">
        <v>602</v>
      </c>
      <c r="B197" s="147" t="s">
        <v>601</v>
      </c>
      <c r="C197" s="147" t="s">
        <v>603</v>
      </c>
      <c r="D197" s="575">
        <v>6</v>
      </c>
      <c r="E197" s="575">
        <v>6</v>
      </c>
      <c r="F197" s="575">
        <v>6</v>
      </c>
      <c r="G197" s="575">
        <v>6</v>
      </c>
      <c r="H197" s="575">
        <v>6</v>
      </c>
      <c r="I197" s="575">
        <v>6</v>
      </c>
      <c r="J197" s="575">
        <v>6</v>
      </c>
      <c r="K197" s="575">
        <v>6</v>
      </c>
      <c r="L197" s="575">
        <v>6</v>
      </c>
      <c r="M197" s="575">
        <v>6</v>
      </c>
      <c r="N197" s="575">
        <v>6</v>
      </c>
      <c r="O197" s="575">
        <v>6</v>
      </c>
    </row>
    <row r="198" spans="1:25" s="97" customFormat="1" ht="16.5" customHeight="1" x14ac:dyDescent="0.2">
      <c r="A198" s="958" t="s">
        <v>569</v>
      </c>
      <c r="B198" s="959"/>
      <c r="C198" s="148"/>
      <c r="D198" s="212" t="s">
        <v>668</v>
      </c>
      <c r="E198" s="212" t="s">
        <v>668</v>
      </c>
      <c r="F198" s="212" t="s">
        <v>668</v>
      </c>
      <c r="G198" s="212" t="s">
        <v>668</v>
      </c>
      <c r="H198" s="212" t="s">
        <v>668</v>
      </c>
      <c r="I198" s="212" t="s">
        <v>668</v>
      </c>
      <c r="J198" s="212" t="s">
        <v>668</v>
      </c>
      <c r="K198" s="212" t="s">
        <v>668</v>
      </c>
      <c r="L198" s="212" t="s">
        <v>668</v>
      </c>
      <c r="M198" s="212" t="s">
        <v>668</v>
      </c>
      <c r="N198" s="212" t="s">
        <v>668</v>
      </c>
      <c r="O198" s="212" t="s">
        <v>668</v>
      </c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</row>
    <row r="199" spans="1:25" s="18" customFormat="1" ht="16.5" customHeight="1" x14ac:dyDescent="0.2">
      <c r="A199" s="984" t="s">
        <v>572</v>
      </c>
      <c r="B199" s="985"/>
      <c r="C199" s="986"/>
      <c r="D199" s="213"/>
      <c r="E199" s="213"/>
      <c r="F199" s="213"/>
      <c r="G199" s="213"/>
      <c r="H199" s="213"/>
      <c r="I199" s="213"/>
      <c r="J199" s="213"/>
      <c r="K199" s="213"/>
      <c r="L199" s="213"/>
      <c r="M199" s="213"/>
      <c r="N199" s="213"/>
      <c r="O199" s="213"/>
    </row>
    <row r="200" spans="1:25" s="2" customFormat="1" ht="27.75" customHeight="1" x14ac:dyDescent="0.2">
      <c r="A200" s="987" t="s">
        <v>273</v>
      </c>
      <c r="B200" s="988"/>
      <c r="C200" s="989"/>
      <c r="D200" s="214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</row>
    <row r="201" spans="1:25" ht="30.75" customHeight="1" x14ac:dyDescent="0.2">
      <c r="A201" s="990" t="s">
        <v>7</v>
      </c>
      <c r="B201" s="991"/>
      <c r="C201" s="992"/>
      <c r="D201" s="185"/>
      <c r="E201" s="186"/>
      <c r="F201" s="185"/>
      <c r="G201" s="185"/>
      <c r="H201" s="185"/>
      <c r="I201" s="185"/>
      <c r="J201" s="185"/>
      <c r="K201" s="185"/>
      <c r="L201" s="185"/>
      <c r="M201" s="185"/>
      <c r="N201" s="187"/>
      <c r="O201" s="187"/>
    </row>
    <row r="202" spans="1:25" ht="15" customHeight="1" x14ac:dyDescent="0.2">
      <c r="A202" s="144" t="s">
        <v>20</v>
      </c>
      <c r="B202" s="948" t="s">
        <v>21</v>
      </c>
      <c r="C202" s="949"/>
      <c r="D202" s="194"/>
      <c r="E202" s="195"/>
      <c r="F202" s="194"/>
      <c r="G202" s="194"/>
      <c r="H202" s="194"/>
      <c r="I202" s="194"/>
      <c r="J202" s="194"/>
      <c r="K202" s="194"/>
      <c r="L202" s="194"/>
      <c r="M202" s="194"/>
      <c r="N202" s="196"/>
      <c r="O202" s="196"/>
    </row>
    <row r="203" spans="1:25" ht="45" x14ac:dyDescent="0.2">
      <c r="A203" s="147" t="s">
        <v>274</v>
      </c>
      <c r="B203" s="144" t="s">
        <v>275</v>
      </c>
      <c r="C203" s="144" t="s">
        <v>276</v>
      </c>
      <c r="D203" s="570">
        <v>1</v>
      </c>
      <c r="E203" s="570">
        <v>1</v>
      </c>
      <c r="F203" s="570">
        <v>2</v>
      </c>
      <c r="G203" s="570">
        <v>1</v>
      </c>
      <c r="H203" s="570">
        <v>1</v>
      </c>
      <c r="I203" s="570">
        <v>1</v>
      </c>
      <c r="J203" s="570">
        <v>1</v>
      </c>
      <c r="K203" s="570">
        <v>1</v>
      </c>
      <c r="L203" s="570">
        <v>1</v>
      </c>
      <c r="M203" s="570">
        <v>1</v>
      </c>
      <c r="N203" s="570">
        <v>1</v>
      </c>
      <c r="O203" s="570">
        <v>1</v>
      </c>
    </row>
    <row r="204" spans="1:25" ht="48" hidden="1" customHeight="1" x14ac:dyDescent="0.2">
      <c r="A204" s="147" t="s">
        <v>277</v>
      </c>
      <c r="B204" s="146" t="s">
        <v>278</v>
      </c>
      <c r="C204" s="144" t="s">
        <v>276</v>
      </c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</row>
    <row r="205" spans="1:25" ht="60" hidden="1" x14ac:dyDescent="0.2">
      <c r="A205" s="147" t="s">
        <v>279</v>
      </c>
      <c r="B205" s="146" t="s">
        <v>280</v>
      </c>
      <c r="C205" s="144" t="s">
        <v>276</v>
      </c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98"/>
      <c r="O205" s="198"/>
    </row>
    <row r="206" spans="1:25" ht="34.5" hidden="1" customHeight="1" x14ac:dyDescent="0.2">
      <c r="A206" s="147" t="s">
        <v>281</v>
      </c>
      <c r="B206" s="146" t="s">
        <v>282</v>
      </c>
      <c r="C206" s="144" t="s">
        <v>276</v>
      </c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98"/>
      <c r="O206" s="198"/>
    </row>
    <row r="207" spans="1:25" ht="60" hidden="1" x14ac:dyDescent="0.2">
      <c r="A207" s="147" t="s">
        <v>283</v>
      </c>
      <c r="B207" s="144" t="s">
        <v>284</v>
      </c>
      <c r="C207" s="144" t="s">
        <v>276</v>
      </c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</row>
    <row r="208" spans="1:25" ht="45" hidden="1" x14ac:dyDescent="0.2">
      <c r="A208" s="147" t="s">
        <v>285</v>
      </c>
      <c r="B208" s="146" t="s">
        <v>286</v>
      </c>
      <c r="C208" s="144" t="s">
        <v>276</v>
      </c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0"/>
      <c r="O208" s="180"/>
    </row>
    <row r="209" spans="1:25" ht="90" hidden="1" x14ac:dyDescent="0.2">
      <c r="A209" s="147" t="s">
        <v>287</v>
      </c>
      <c r="B209" s="144" t="s">
        <v>288</v>
      </c>
      <c r="C209" s="144" t="s">
        <v>276</v>
      </c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0"/>
      <c r="O209" s="180"/>
    </row>
    <row r="210" spans="1:25" ht="45" hidden="1" x14ac:dyDescent="0.2">
      <c r="A210" s="147" t="s">
        <v>289</v>
      </c>
      <c r="B210" s="146" t="s">
        <v>290</v>
      </c>
      <c r="C210" s="144" t="s">
        <v>276</v>
      </c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0"/>
      <c r="O210" s="180"/>
    </row>
    <row r="211" spans="1:25" ht="75" hidden="1" x14ac:dyDescent="0.2">
      <c r="A211" s="147" t="s">
        <v>291</v>
      </c>
      <c r="B211" s="146" t="s">
        <v>292</v>
      </c>
      <c r="C211" s="144" t="s">
        <v>276</v>
      </c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0"/>
      <c r="O211" s="180"/>
    </row>
    <row r="212" spans="1:25" ht="45" hidden="1" x14ac:dyDescent="0.2">
      <c r="A212" s="147" t="s">
        <v>293</v>
      </c>
      <c r="B212" s="146" t="s">
        <v>294</v>
      </c>
      <c r="C212" s="144" t="s">
        <v>276</v>
      </c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</row>
    <row r="213" spans="1:25" ht="66.75" hidden="1" customHeight="1" x14ac:dyDescent="0.2">
      <c r="A213" s="147" t="s">
        <v>575</v>
      </c>
      <c r="B213" s="146" t="s">
        <v>574</v>
      </c>
      <c r="C213" s="144" t="s">
        <v>576</v>
      </c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6"/>
      <c r="O213" s="216"/>
    </row>
    <row r="214" spans="1:25" s="93" customFormat="1" ht="31.5" customHeight="1" x14ac:dyDescent="0.2">
      <c r="A214" s="975" t="s">
        <v>621</v>
      </c>
      <c r="B214" s="976"/>
      <c r="C214" s="977"/>
      <c r="D214" s="217">
        <f>SUM(D202:D213)</f>
        <v>1</v>
      </c>
      <c r="E214" s="217">
        <f t="shared" ref="E214:O214" si="11">SUM(E202:E213)</f>
        <v>1</v>
      </c>
      <c r="F214" s="217">
        <f t="shared" si="11"/>
        <v>2</v>
      </c>
      <c r="G214" s="217">
        <f t="shared" si="11"/>
        <v>1</v>
      </c>
      <c r="H214" s="217">
        <f t="shared" si="11"/>
        <v>1</v>
      </c>
      <c r="I214" s="217">
        <f t="shared" si="11"/>
        <v>1</v>
      </c>
      <c r="J214" s="217">
        <f t="shared" si="11"/>
        <v>1</v>
      </c>
      <c r="K214" s="217">
        <f t="shared" si="11"/>
        <v>1</v>
      </c>
      <c r="L214" s="217">
        <f t="shared" si="11"/>
        <v>1</v>
      </c>
      <c r="M214" s="217">
        <f t="shared" si="11"/>
        <v>1</v>
      </c>
      <c r="N214" s="217">
        <f t="shared" si="11"/>
        <v>1</v>
      </c>
      <c r="O214" s="217">
        <f t="shared" si="11"/>
        <v>1</v>
      </c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.5" customHeight="1" x14ac:dyDescent="0.2">
      <c r="A215" s="147" t="s">
        <v>3</v>
      </c>
      <c r="B215" s="948" t="s">
        <v>4</v>
      </c>
      <c r="C215" s="949"/>
      <c r="D215" s="218"/>
      <c r="E215" s="219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</row>
    <row r="216" spans="1:25" ht="64.5" customHeight="1" x14ac:dyDescent="0.2">
      <c r="A216" s="147" t="s">
        <v>295</v>
      </c>
      <c r="B216" s="144" t="s">
        <v>296</v>
      </c>
      <c r="C216" s="144" t="s">
        <v>297</v>
      </c>
      <c r="D216" s="585">
        <v>4</v>
      </c>
      <c r="E216" s="585">
        <v>4</v>
      </c>
      <c r="F216" s="585">
        <v>3</v>
      </c>
      <c r="G216" s="585">
        <v>2</v>
      </c>
      <c r="H216" s="586">
        <v>2</v>
      </c>
      <c r="I216" s="586">
        <v>2</v>
      </c>
      <c r="J216" s="586">
        <v>2</v>
      </c>
      <c r="K216" s="586">
        <v>2</v>
      </c>
      <c r="L216" s="586">
        <v>2</v>
      </c>
      <c r="M216" s="586">
        <v>2</v>
      </c>
      <c r="N216" s="586">
        <v>2</v>
      </c>
      <c r="O216" s="586">
        <v>2</v>
      </c>
    </row>
    <row r="217" spans="1:25" ht="60.75" hidden="1" customHeight="1" x14ac:dyDescent="0.2">
      <c r="A217" s="147" t="s">
        <v>298</v>
      </c>
      <c r="B217" s="144" t="s">
        <v>299</v>
      </c>
      <c r="C217" s="144" t="s">
        <v>300</v>
      </c>
      <c r="D217" s="220"/>
      <c r="E217" s="180"/>
      <c r="F217" s="180"/>
      <c r="G217" s="220"/>
      <c r="H217" s="221"/>
      <c r="I217" s="221"/>
      <c r="J217" s="221"/>
      <c r="K217" s="221"/>
      <c r="L217" s="221"/>
      <c r="M217" s="221"/>
      <c r="N217" s="221"/>
      <c r="O217" s="221"/>
    </row>
    <row r="218" spans="1:25" ht="33" hidden="1" customHeight="1" x14ac:dyDescent="0.2">
      <c r="A218" s="54" t="s">
        <v>301</v>
      </c>
      <c r="B218" s="6" t="s">
        <v>302</v>
      </c>
      <c r="C218" s="144" t="s">
        <v>303</v>
      </c>
      <c r="D218" s="181"/>
      <c r="E218" s="181"/>
      <c r="F218" s="181"/>
      <c r="G218" s="181"/>
      <c r="H218" s="181"/>
      <c r="I218" s="181"/>
      <c r="J218" s="181"/>
      <c r="K218" s="181"/>
      <c r="L218" s="181"/>
      <c r="M218" s="179"/>
      <c r="N218" s="181"/>
      <c r="O218" s="181"/>
    </row>
    <row r="219" spans="1:25" ht="93.75" customHeight="1" x14ac:dyDescent="0.2">
      <c r="A219" s="54" t="s">
        <v>304</v>
      </c>
      <c r="B219" s="146" t="s">
        <v>305</v>
      </c>
      <c r="C219" s="144" t="s">
        <v>306</v>
      </c>
      <c r="D219" s="181">
        <v>2</v>
      </c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</row>
    <row r="220" spans="1:25" ht="50.25" hidden="1" customHeight="1" x14ac:dyDescent="0.2">
      <c r="A220" s="54" t="s">
        <v>307</v>
      </c>
      <c r="B220" s="146" t="s">
        <v>308</v>
      </c>
      <c r="C220" s="144" t="s">
        <v>309</v>
      </c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79"/>
      <c r="O220" s="181"/>
    </row>
    <row r="221" spans="1:25" ht="60.75" customHeight="1" x14ac:dyDescent="0.2">
      <c r="A221" s="54" t="s">
        <v>310</v>
      </c>
      <c r="B221" s="146" t="s">
        <v>311</v>
      </c>
      <c r="C221" s="144" t="s">
        <v>312</v>
      </c>
      <c r="D221" s="587">
        <v>5</v>
      </c>
      <c r="E221" s="587">
        <v>5</v>
      </c>
      <c r="F221" s="587">
        <v>6</v>
      </c>
      <c r="G221" s="587">
        <v>6</v>
      </c>
      <c r="H221" s="588">
        <v>5</v>
      </c>
      <c r="I221" s="588">
        <v>5</v>
      </c>
      <c r="J221" s="588">
        <v>5</v>
      </c>
      <c r="K221" s="588">
        <v>5</v>
      </c>
      <c r="L221" s="588">
        <v>5</v>
      </c>
      <c r="M221" s="588">
        <v>5</v>
      </c>
      <c r="N221" s="588">
        <v>5</v>
      </c>
      <c r="O221" s="588">
        <v>5</v>
      </c>
    </row>
    <row r="222" spans="1:25" ht="258" customHeight="1" x14ac:dyDescent="0.2">
      <c r="A222" s="54" t="s">
        <v>313</v>
      </c>
      <c r="B222" s="146" t="s">
        <v>314</v>
      </c>
      <c r="C222" s="144" t="s">
        <v>315</v>
      </c>
      <c r="D222" s="587">
        <v>20</v>
      </c>
      <c r="E222" s="587">
        <v>16</v>
      </c>
      <c r="F222" s="587">
        <v>17</v>
      </c>
      <c r="G222" s="587">
        <v>15</v>
      </c>
      <c r="H222" s="587">
        <v>15</v>
      </c>
      <c r="I222" s="587">
        <v>15</v>
      </c>
      <c r="J222" s="587">
        <v>13</v>
      </c>
      <c r="K222" s="587">
        <v>14</v>
      </c>
      <c r="L222" s="587">
        <v>13</v>
      </c>
      <c r="M222" s="587">
        <v>13</v>
      </c>
      <c r="N222" s="587">
        <v>13</v>
      </c>
      <c r="O222" s="587">
        <v>13</v>
      </c>
    </row>
    <row r="223" spans="1:25" ht="20.25" customHeight="1" x14ac:dyDescent="0.2">
      <c r="A223" s="944" t="s">
        <v>614</v>
      </c>
      <c r="B223" s="978"/>
      <c r="C223" s="945"/>
      <c r="D223" s="217">
        <f>SUM(D215:D222)</f>
        <v>31</v>
      </c>
      <c r="E223" s="217">
        <f t="shared" ref="E223:O223" si="12">SUM(E215:E222)</f>
        <v>25</v>
      </c>
      <c r="F223" s="217">
        <f t="shared" si="12"/>
        <v>26</v>
      </c>
      <c r="G223" s="217">
        <f t="shared" si="12"/>
        <v>23</v>
      </c>
      <c r="H223" s="217">
        <f t="shared" si="12"/>
        <v>22</v>
      </c>
      <c r="I223" s="217">
        <f t="shared" si="12"/>
        <v>22</v>
      </c>
      <c r="J223" s="217">
        <f t="shared" si="12"/>
        <v>20</v>
      </c>
      <c r="K223" s="217">
        <f t="shared" si="12"/>
        <v>21</v>
      </c>
      <c r="L223" s="217">
        <f t="shared" si="12"/>
        <v>20</v>
      </c>
      <c r="M223" s="217">
        <f t="shared" si="12"/>
        <v>20</v>
      </c>
      <c r="N223" s="217">
        <f t="shared" si="12"/>
        <v>20</v>
      </c>
      <c r="O223" s="217">
        <f t="shared" si="12"/>
        <v>20</v>
      </c>
    </row>
    <row r="224" spans="1:25" ht="15" customHeight="1" x14ac:dyDescent="0.2">
      <c r="A224" s="55" t="s">
        <v>33</v>
      </c>
      <c r="B224" s="964" t="s">
        <v>34</v>
      </c>
      <c r="C224" s="965"/>
      <c r="D224" s="222"/>
      <c r="E224" s="223"/>
      <c r="F224" s="222"/>
      <c r="G224" s="222"/>
      <c r="H224" s="222"/>
      <c r="I224" s="222"/>
      <c r="J224" s="222"/>
      <c r="K224" s="222"/>
      <c r="L224" s="222"/>
      <c r="M224" s="185"/>
      <c r="N224" s="187"/>
      <c r="O224" s="187"/>
    </row>
    <row r="225" spans="1:15" ht="63.75" hidden="1" customHeight="1" x14ac:dyDescent="0.2">
      <c r="A225" s="54" t="s">
        <v>316</v>
      </c>
      <c r="B225" s="146" t="s">
        <v>317</v>
      </c>
      <c r="C225" s="144" t="s">
        <v>318</v>
      </c>
      <c r="D225" s="181"/>
      <c r="E225" s="181"/>
      <c r="F225" s="181"/>
      <c r="G225" s="181"/>
      <c r="H225" s="181"/>
      <c r="I225" s="181"/>
      <c r="J225" s="181"/>
      <c r="K225" s="180"/>
      <c r="L225" s="180"/>
      <c r="M225" s="180"/>
      <c r="N225" s="180"/>
      <c r="O225" s="180"/>
    </row>
    <row r="226" spans="1:15" ht="64.5" hidden="1" customHeight="1" x14ac:dyDescent="0.2">
      <c r="A226" s="54" t="s">
        <v>319</v>
      </c>
      <c r="B226" s="146" t="s">
        <v>49</v>
      </c>
      <c r="C226" s="144" t="s">
        <v>318</v>
      </c>
      <c r="D226" s="181"/>
      <c r="E226" s="181"/>
      <c r="F226" s="181"/>
      <c r="G226" s="181"/>
      <c r="H226" s="181"/>
      <c r="I226" s="181"/>
      <c r="J226" s="181"/>
      <c r="K226" s="180"/>
      <c r="L226" s="180"/>
      <c r="M226" s="180"/>
      <c r="N226" s="180"/>
      <c r="O226" s="180"/>
    </row>
    <row r="227" spans="1:15" ht="64.5" hidden="1" customHeight="1" x14ac:dyDescent="0.2">
      <c r="A227" s="54" t="s">
        <v>320</v>
      </c>
      <c r="B227" s="146" t="s">
        <v>50</v>
      </c>
      <c r="C227" s="144" t="s">
        <v>318</v>
      </c>
      <c r="D227" s="181"/>
      <c r="E227" s="181"/>
      <c r="F227" s="181"/>
      <c r="G227" s="181"/>
      <c r="H227" s="181"/>
      <c r="I227" s="181"/>
      <c r="J227" s="181"/>
      <c r="K227" s="180"/>
      <c r="L227" s="180"/>
      <c r="M227" s="180"/>
      <c r="N227" s="180"/>
      <c r="O227" s="180"/>
    </row>
    <row r="228" spans="1:15" ht="75" hidden="1" x14ac:dyDescent="0.2">
      <c r="A228" s="54" t="s">
        <v>321</v>
      </c>
      <c r="B228" s="146" t="s">
        <v>322</v>
      </c>
      <c r="C228" s="144" t="s">
        <v>323</v>
      </c>
      <c r="D228" s="181"/>
      <c r="E228" s="181"/>
      <c r="F228" s="181"/>
      <c r="G228" s="181"/>
      <c r="H228" s="180"/>
      <c r="I228" s="180"/>
      <c r="J228" s="180"/>
      <c r="K228" s="180"/>
      <c r="L228" s="180"/>
      <c r="M228" s="180"/>
      <c r="N228" s="180"/>
      <c r="O228" s="180"/>
    </row>
    <row r="229" spans="1:15" ht="75" x14ac:dyDescent="0.2">
      <c r="A229" s="54" t="s">
        <v>324</v>
      </c>
      <c r="B229" s="146" t="s">
        <v>325</v>
      </c>
      <c r="C229" s="144" t="s">
        <v>323</v>
      </c>
      <c r="D229" s="587">
        <v>3</v>
      </c>
      <c r="E229" s="587">
        <v>4</v>
      </c>
      <c r="F229" s="587">
        <v>5</v>
      </c>
      <c r="G229" s="587">
        <v>6</v>
      </c>
      <c r="H229" s="586">
        <v>5</v>
      </c>
      <c r="I229" s="586">
        <v>4</v>
      </c>
      <c r="J229" s="586">
        <v>3</v>
      </c>
      <c r="K229" s="586">
        <v>3</v>
      </c>
      <c r="L229" s="586">
        <v>3</v>
      </c>
      <c r="M229" s="586">
        <v>3</v>
      </c>
      <c r="N229" s="586">
        <v>3</v>
      </c>
      <c r="O229" s="586">
        <v>3</v>
      </c>
    </row>
    <row r="230" spans="1:15" ht="15" customHeight="1" x14ac:dyDescent="0.2">
      <c r="A230" s="979" t="s">
        <v>624</v>
      </c>
      <c r="B230" s="980"/>
      <c r="C230" s="981"/>
      <c r="D230" s="188">
        <f>SUM(D224:D229)</f>
        <v>3</v>
      </c>
      <c r="E230" s="188">
        <f t="shared" ref="E230:O230" si="13">SUM(E224:E229)</f>
        <v>4</v>
      </c>
      <c r="F230" s="188">
        <f t="shared" si="13"/>
        <v>5</v>
      </c>
      <c r="G230" s="188">
        <f t="shared" si="13"/>
        <v>6</v>
      </c>
      <c r="H230" s="188">
        <f t="shared" si="13"/>
        <v>5</v>
      </c>
      <c r="I230" s="188">
        <f t="shared" si="13"/>
        <v>4</v>
      </c>
      <c r="J230" s="188">
        <f t="shared" si="13"/>
        <v>3</v>
      </c>
      <c r="K230" s="188">
        <f t="shared" si="13"/>
        <v>3</v>
      </c>
      <c r="L230" s="188">
        <f t="shared" si="13"/>
        <v>3</v>
      </c>
      <c r="M230" s="188">
        <f t="shared" si="13"/>
        <v>3</v>
      </c>
      <c r="N230" s="188">
        <f t="shared" si="13"/>
        <v>3</v>
      </c>
      <c r="O230" s="188">
        <f t="shared" si="13"/>
        <v>3</v>
      </c>
    </row>
    <row r="231" spans="1:15" ht="18.75" customHeight="1" x14ac:dyDescent="0.2">
      <c r="A231" s="54" t="s">
        <v>22</v>
      </c>
      <c r="B231" s="964" t="s">
        <v>23</v>
      </c>
      <c r="C231" s="965"/>
      <c r="D231" s="185"/>
      <c r="E231" s="186"/>
      <c r="F231" s="185"/>
      <c r="G231" s="185"/>
      <c r="H231" s="185"/>
      <c r="I231" s="185"/>
      <c r="J231" s="185"/>
      <c r="K231" s="185"/>
      <c r="L231" s="185"/>
      <c r="M231" s="185"/>
      <c r="N231" s="187"/>
      <c r="O231" s="187"/>
    </row>
    <row r="232" spans="1:15" ht="60" x14ac:dyDescent="0.2">
      <c r="A232" s="54" t="s">
        <v>326</v>
      </c>
      <c r="B232" s="146" t="s">
        <v>327</v>
      </c>
      <c r="C232" s="144" t="s">
        <v>276</v>
      </c>
      <c r="D232" s="587">
        <v>3</v>
      </c>
      <c r="E232" s="587">
        <v>3</v>
      </c>
      <c r="F232" s="587">
        <v>0</v>
      </c>
      <c r="G232" s="587">
        <v>0</v>
      </c>
      <c r="H232" s="587">
        <v>0</v>
      </c>
      <c r="I232" s="587">
        <v>0</v>
      </c>
      <c r="J232" s="587">
        <v>0</v>
      </c>
      <c r="K232" s="587">
        <v>0</v>
      </c>
      <c r="L232" s="587">
        <v>0</v>
      </c>
      <c r="M232" s="587">
        <v>0</v>
      </c>
      <c r="N232" s="587">
        <v>0</v>
      </c>
      <c r="O232" s="587">
        <v>0</v>
      </c>
    </row>
    <row r="233" spans="1:15" ht="45" hidden="1" customHeight="1" x14ac:dyDescent="0.2">
      <c r="A233" s="54" t="s">
        <v>328</v>
      </c>
      <c r="B233" s="146" t="s">
        <v>329</v>
      </c>
      <c r="C233" s="144" t="s">
        <v>330</v>
      </c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</row>
    <row r="234" spans="1:15" ht="48" hidden="1" customHeight="1" x14ac:dyDescent="0.2">
      <c r="A234" s="54" t="s">
        <v>331</v>
      </c>
      <c r="B234" s="146" t="s">
        <v>332</v>
      </c>
      <c r="C234" s="144" t="s">
        <v>330</v>
      </c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</row>
    <row r="235" spans="1:15" ht="46.5" hidden="1" customHeight="1" x14ac:dyDescent="0.2">
      <c r="A235" s="54" t="s">
        <v>333</v>
      </c>
      <c r="B235" s="146" t="s">
        <v>334</v>
      </c>
      <c r="C235" s="144" t="s">
        <v>330</v>
      </c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</row>
    <row r="236" spans="1:15" ht="45" hidden="1" customHeight="1" x14ac:dyDescent="0.2">
      <c r="A236" s="54" t="s">
        <v>335</v>
      </c>
      <c r="B236" s="146" t="s">
        <v>336</v>
      </c>
      <c r="C236" s="144" t="s">
        <v>330</v>
      </c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</row>
    <row r="237" spans="1:15" ht="29.25" hidden="1" customHeight="1" x14ac:dyDescent="0.2">
      <c r="A237" s="54" t="s">
        <v>337</v>
      </c>
      <c r="B237" s="146" t="s">
        <v>338</v>
      </c>
      <c r="C237" s="144" t="s">
        <v>339</v>
      </c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</row>
    <row r="238" spans="1:15" ht="45" hidden="1" x14ac:dyDescent="0.2">
      <c r="A238" s="58" t="s">
        <v>340</v>
      </c>
      <c r="B238" s="146" t="s">
        <v>341</v>
      </c>
      <c r="C238" s="144" t="s">
        <v>342</v>
      </c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</row>
    <row r="239" spans="1:15" ht="15" customHeight="1" x14ac:dyDescent="0.2">
      <c r="A239" s="966" t="s">
        <v>625</v>
      </c>
      <c r="B239" s="967"/>
      <c r="C239" s="968"/>
      <c r="D239" s="188">
        <f>SUM(D231:D238)</f>
        <v>3</v>
      </c>
      <c r="E239" s="188">
        <f t="shared" ref="E239:N239" si="14">SUM(E231:E238)</f>
        <v>3</v>
      </c>
      <c r="F239" s="188">
        <f t="shared" si="14"/>
        <v>0</v>
      </c>
      <c r="G239" s="188">
        <f t="shared" si="14"/>
        <v>0</v>
      </c>
      <c r="H239" s="188">
        <f t="shared" si="14"/>
        <v>0</v>
      </c>
      <c r="I239" s="188">
        <f t="shared" si="14"/>
        <v>0</v>
      </c>
      <c r="J239" s="188">
        <f t="shared" si="14"/>
        <v>0</v>
      </c>
      <c r="K239" s="188">
        <f t="shared" si="14"/>
        <v>0</v>
      </c>
      <c r="L239" s="188">
        <f t="shared" si="14"/>
        <v>0</v>
      </c>
      <c r="M239" s="188">
        <f t="shared" si="14"/>
        <v>0</v>
      </c>
      <c r="N239" s="188">
        <f t="shared" si="14"/>
        <v>0</v>
      </c>
      <c r="O239" s="188">
        <f>SUM(O231:O238)</f>
        <v>0</v>
      </c>
    </row>
    <row r="240" spans="1:15" ht="15.75" customHeight="1" x14ac:dyDescent="0.2">
      <c r="A240" s="159" t="s">
        <v>24</v>
      </c>
      <c r="B240" s="964" t="s">
        <v>25</v>
      </c>
      <c r="C240" s="965"/>
      <c r="D240" s="205"/>
      <c r="E240" s="206"/>
      <c r="F240" s="205"/>
      <c r="G240" s="205"/>
      <c r="H240" s="205"/>
      <c r="I240" s="205"/>
      <c r="J240" s="205"/>
      <c r="K240" s="205"/>
      <c r="L240" s="205"/>
      <c r="M240" s="185"/>
      <c r="N240" s="187"/>
      <c r="O240" s="187"/>
    </row>
    <row r="241" spans="1:15" ht="30" x14ac:dyDescent="0.2">
      <c r="A241" s="152" t="s">
        <v>343</v>
      </c>
      <c r="B241" s="144" t="s">
        <v>344</v>
      </c>
      <c r="C241" s="144" t="s">
        <v>345</v>
      </c>
      <c r="D241" s="573">
        <v>1</v>
      </c>
      <c r="E241" s="573">
        <v>1</v>
      </c>
      <c r="F241" s="573">
        <v>1</v>
      </c>
      <c r="G241" s="573">
        <v>1</v>
      </c>
      <c r="H241" s="573"/>
      <c r="I241" s="573"/>
      <c r="J241" s="573"/>
      <c r="K241" s="575"/>
      <c r="L241" s="575"/>
      <c r="M241" s="575"/>
      <c r="N241" s="576"/>
      <c r="O241" s="576"/>
    </row>
    <row r="242" spans="1:15" ht="30" hidden="1" x14ac:dyDescent="0.2">
      <c r="A242" s="152" t="s">
        <v>346</v>
      </c>
      <c r="B242" s="144" t="s">
        <v>347</v>
      </c>
      <c r="C242" s="72" t="s">
        <v>348</v>
      </c>
      <c r="D242" s="181"/>
      <c r="E242" s="181"/>
      <c r="F242" s="181"/>
      <c r="G242" s="181"/>
      <c r="H242" s="181"/>
      <c r="I242" s="181"/>
      <c r="J242" s="181"/>
      <c r="K242" s="181"/>
      <c r="L242" s="185"/>
      <c r="M242" s="185"/>
      <c r="N242" s="185"/>
      <c r="O242" s="185"/>
    </row>
    <row r="243" spans="1:15" ht="60" hidden="1" x14ac:dyDescent="0.2">
      <c r="A243" s="152" t="s">
        <v>349</v>
      </c>
      <c r="B243" s="144" t="s">
        <v>350</v>
      </c>
      <c r="C243" s="146" t="s">
        <v>345</v>
      </c>
      <c r="D243" s="189"/>
      <c r="E243" s="189"/>
      <c r="F243" s="189"/>
      <c r="G243" s="189"/>
      <c r="H243" s="189"/>
      <c r="I243" s="189"/>
      <c r="J243" s="189"/>
      <c r="K243" s="185"/>
      <c r="L243" s="185"/>
      <c r="M243" s="185"/>
      <c r="N243" s="185"/>
      <c r="O243" s="185"/>
    </row>
    <row r="244" spans="1:15" ht="45" x14ac:dyDescent="0.2">
      <c r="A244" s="152" t="s">
        <v>351</v>
      </c>
      <c r="B244" s="144" t="s">
        <v>352</v>
      </c>
      <c r="C244" s="146" t="s">
        <v>353</v>
      </c>
      <c r="D244" s="587"/>
      <c r="E244" s="587">
        <v>1</v>
      </c>
      <c r="F244" s="587"/>
      <c r="G244" s="587"/>
      <c r="H244" s="587"/>
      <c r="I244" s="587">
        <v>1</v>
      </c>
      <c r="J244" s="587"/>
      <c r="K244" s="589"/>
      <c r="L244" s="589"/>
      <c r="M244" s="589"/>
      <c r="N244" s="590"/>
      <c r="O244" s="590"/>
    </row>
    <row r="245" spans="1:15" ht="105" x14ac:dyDescent="0.2">
      <c r="A245" s="59" t="s">
        <v>354</v>
      </c>
      <c r="B245" s="146" t="s">
        <v>355</v>
      </c>
      <c r="C245" s="146" t="s">
        <v>276</v>
      </c>
      <c r="D245" s="587">
        <v>7</v>
      </c>
      <c r="E245" s="587">
        <v>6</v>
      </c>
      <c r="F245" s="587">
        <v>5</v>
      </c>
      <c r="G245" s="587">
        <v>4</v>
      </c>
      <c r="H245" s="587">
        <v>3</v>
      </c>
      <c r="I245" s="587">
        <v>5</v>
      </c>
      <c r="J245" s="587">
        <v>5</v>
      </c>
      <c r="K245" s="587">
        <v>5</v>
      </c>
      <c r="L245" s="587">
        <v>5</v>
      </c>
      <c r="M245" s="587">
        <v>5</v>
      </c>
      <c r="N245" s="587">
        <v>5</v>
      </c>
      <c r="O245" s="587">
        <v>5</v>
      </c>
    </row>
    <row r="246" spans="1:15" ht="15" x14ac:dyDescent="0.2">
      <c r="A246" s="969" t="s">
        <v>616</v>
      </c>
      <c r="B246" s="970"/>
      <c r="C246" s="971"/>
      <c r="D246" s="224">
        <f>SUM(D240:D245)</f>
        <v>8</v>
      </c>
      <c r="E246" s="224">
        <f t="shared" ref="E246:O246" si="15">SUM(E240:E245)</f>
        <v>8</v>
      </c>
      <c r="F246" s="224">
        <f t="shared" si="15"/>
        <v>6</v>
      </c>
      <c r="G246" s="224">
        <f t="shared" si="15"/>
        <v>5</v>
      </c>
      <c r="H246" s="224">
        <f t="shared" si="15"/>
        <v>3</v>
      </c>
      <c r="I246" s="224">
        <f t="shared" si="15"/>
        <v>6</v>
      </c>
      <c r="J246" s="224">
        <f t="shared" si="15"/>
        <v>5</v>
      </c>
      <c r="K246" s="224">
        <f t="shared" si="15"/>
        <v>5</v>
      </c>
      <c r="L246" s="224">
        <f t="shared" si="15"/>
        <v>5</v>
      </c>
      <c r="M246" s="224">
        <f t="shared" si="15"/>
        <v>5</v>
      </c>
      <c r="N246" s="224">
        <f t="shared" si="15"/>
        <v>5</v>
      </c>
      <c r="O246" s="224">
        <f t="shared" si="15"/>
        <v>5</v>
      </c>
    </row>
    <row r="247" spans="1:15" ht="15" x14ac:dyDescent="0.2">
      <c r="A247" s="60" t="s">
        <v>45</v>
      </c>
      <c r="B247" s="146" t="s">
        <v>46</v>
      </c>
      <c r="C247" s="146"/>
      <c r="D247" s="225"/>
      <c r="E247" s="226"/>
      <c r="F247" s="225"/>
      <c r="G247" s="225"/>
      <c r="H247" s="225"/>
      <c r="I247" s="225"/>
      <c r="J247" s="225"/>
      <c r="K247" s="225"/>
      <c r="L247" s="225"/>
      <c r="M247" s="185"/>
      <c r="N247" s="187"/>
      <c r="O247" s="187"/>
    </row>
    <row r="248" spans="1:15" ht="75" hidden="1" x14ac:dyDescent="0.2">
      <c r="A248" s="63" t="s">
        <v>388</v>
      </c>
      <c r="B248" s="64" t="s">
        <v>389</v>
      </c>
      <c r="C248" s="64" t="s">
        <v>348</v>
      </c>
      <c r="D248" s="205"/>
      <c r="E248" s="205"/>
      <c r="F248" s="205"/>
      <c r="G248" s="205"/>
      <c r="H248" s="205"/>
      <c r="I248" s="205"/>
      <c r="J248" s="205"/>
      <c r="K248" s="205"/>
      <c r="L248" s="205"/>
      <c r="M248" s="205"/>
      <c r="N248" s="205"/>
      <c r="O248" s="205"/>
    </row>
    <row r="249" spans="1:15" ht="45" x14ac:dyDescent="0.2">
      <c r="A249" s="60" t="s">
        <v>356</v>
      </c>
      <c r="B249" s="146" t="s">
        <v>357</v>
      </c>
      <c r="C249" s="146" t="s">
        <v>358</v>
      </c>
      <c r="D249" s="591">
        <v>2</v>
      </c>
      <c r="E249" s="591">
        <v>3</v>
      </c>
      <c r="F249" s="591">
        <v>3</v>
      </c>
      <c r="G249" s="591">
        <v>2</v>
      </c>
      <c r="H249" s="591">
        <v>2</v>
      </c>
      <c r="I249" s="591">
        <v>4</v>
      </c>
      <c r="J249" s="591">
        <v>4</v>
      </c>
      <c r="K249" s="591">
        <v>2</v>
      </c>
      <c r="L249" s="591">
        <v>2</v>
      </c>
      <c r="M249" s="591">
        <v>2</v>
      </c>
      <c r="N249" s="591">
        <v>2</v>
      </c>
      <c r="O249" s="591">
        <v>2</v>
      </c>
    </row>
    <row r="250" spans="1:15" ht="45" hidden="1" x14ac:dyDescent="0.2">
      <c r="A250" s="60" t="s">
        <v>359</v>
      </c>
      <c r="B250" s="146" t="s">
        <v>360</v>
      </c>
      <c r="C250" s="146" t="s">
        <v>361</v>
      </c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</row>
    <row r="251" spans="1:15" ht="15" x14ac:dyDescent="0.2">
      <c r="A251" s="972" t="s">
        <v>626</v>
      </c>
      <c r="B251" s="973"/>
      <c r="C251" s="974"/>
      <c r="D251" s="217">
        <f>SUM(D247:D250)</f>
        <v>2</v>
      </c>
      <c r="E251" s="217">
        <f t="shared" ref="E251:O251" si="16">SUM(E247:E250)</f>
        <v>3</v>
      </c>
      <c r="F251" s="217">
        <f t="shared" si="16"/>
        <v>3</v>
      </c>
      <c r="G251" s="217">
        <f t="shared" si="16"/>
        <v>2</v>
      </c>
      <c r="H251" s="217">
        <f t="shared" si="16"/>
        <v>2</v>
      </c>
      <c r="I251" s="217">
        <f t="shared" si="16"/>
        <v>4</v>
      </c>
      <c r="J251" s="217">
        <f t="shared" si="16"/>
        <v>4</v>
      </c>
      <c r="K251" s="217">
        <f t="shared" si="16"/>
        <v>2</v>
      </c>
      <c r="L251" s="217">
        <f t="shared" si="16"/>
        <v>2</v>
      </c>
      <c r="M251" s="217">
        <f t="shared" si="16"/>
        <v>2</v>
      </c>
      <c r="N251" s="217">
        <f t="shared" si="16"/>
        <v>2</v>
      </c>
      <c r="O251" s="217">
        <f t="shared" si="16"/>
        <v>2</v>
      </c>
    </row>
    <row r="252" spans="1:15" ht="24" customHeight="1" x14ac:dyDescent="0.2">
      <c r="A252" s="147" t="s">
        <v>59</v>
      </c>
      <c r="B252" s="948" t="s">
        <v>60</v>
      </c>
      <c r="C252" s="949"/>
      <c r="D252" s="218"/>
      <c r="E252" s="219"/>
      <c r="F252" s="218"/>
      <c r="G252" s="218"/>
      <c r="H252" s="218"/>
      <c r="I252" s="218"/>
      <c r="J252" s="218"/>
      <c r="K252" s="218"/>
      <c r="L252" s="218"/>
      <c r="M252" s="185"/>
      <c r="N252" s="187"/>
      <c r="O252" s="187"/>
    </row>
    <row r="253" spans="1:15" ht="48.75" hidden="1" customHeight="1" x14ac:dyDescent="0.2">
      <c r="A253" s="147" t="s">
        <v>547</v>
      </c>
      <c r="B253" s="144" t="s">
        <v>545</v>
      </c>
      <c r="C253" s="144" t="s">
        <v>549</v>
      </c>
      <c r="D253" s="218"/>
      <c r="E253" s="219"/>
      <c r="F253" s="219"/>
      <c r="G253" s="218"/>
      <c r="H253" s="218"/>
      <c r="I253" s="218"/>
      <c r="J253" s="218"/>
      <c r="K253" s="218"/>
      <c r="L253" s="218"/>
      <c r="M253" s="185"/>
      <c r="N253" s="187"/>
      <c r="O253" s="187"/>
    </row>
    <row r="254" spans="1:15" ht="44.25" hidden="1" customHeight="1" x14ac:dyDescent="0.2">
      <c r="A254" s="147" t="s">
        <v>548</v>
      </c>
      <c r="B254" s="144" t="s">
        <v>546</v>
      </c>
      <c r="C254" s="144" t="s">
        <v>550</v>
      </c>
      <c r="D254" s="218"/>
      <c r="E254" s="218"/>
      <c r="F254" s="218"/>
      <c r="G254" s="218"/>
      <c r="H254" s="218"/>
      <c r="I254" s="218"/>
      <c r="J254" s="218"/>
      <c r="K254" s="218"/>
      <c r="L254" s="218"/>
      <c r="M254" s="185"/>
      <c r="N254" s="187"/>
      <c r="O254" s="187"/>
    </row>
    <row r="255" spans="1:15" ht="44.25" hidden="1" customHeight="1" x14ac:dyDescent="0.2">
      <c r="A255" s="147" t="s">
        <v>362</v>
      </c>
      <c r="B255" s="144" t="s">
        <v>363</v>
      </c>
      <c r="C255" s="144" t="s">
        <v>364</v>
      </c>
      <c r="D255" s="183"/>
      <c r="E255" s="181"/>
      <c r="F255" s="183"/>
      <c r="G255" s="218"/>
      <c r="H255" s="184"/>
      <c r="I255" s="184"/>
      <c r="J255" s="184"/>
      <c r="K255" s="218"/>
      <c r="L255" s="184"/>
      <c r="M255" s="184"/>
      <c r="N255" s="218"/>
      <c r="O255" s="184"/>
    </row>
    <row r="256" spans="1:15" ht="45" x14ac:dyDescent="0.2">
      <c r="A256" s="152" t="s">
        <v>365</v>
      </c>
      <c r="B256" s="5" t="s">
        <v>366</v>
      </c>
      <c r="C256" s="5" t="s">
        <v>367</v>
      </c>
      <c r="D256" s="588">
        <v>1</v>
      </c>
      <c r="E256" s="588">
        <v>1</v>
      </c>
      <c r="F256" s="588">
        <v>1</v>
      </c>
      <c r="G256" s="588">
        <v>1</v>
      </c>
      <c r="H256" s="588">
        <v>1</v>
      </c>
      <c r="I256" s="588"/>
      <c r="J256" s="588"/>
      <c r="K256" s="585"/>
      <c r="L256" s="585"/>
      <c r="M256" s="587"/>
      <c r="N256" s="587"/>
      <c r="O256" s="587"/>
    </row>
    <row r="257" spans="1:25" ht="15" customHeight="1" x14ac:dyDescent="0.2">
      <c r="A257" s="953" t="s">
        <v>627</v>
      </c>
      <c r="B257" s="954"/>
      <c r="C257" s="955"/>
      <c r="D257" s="227">
        <f>SUM(D252:D256)</f>
        <v>1</v>
      </c>
      <c r="E257" s="227">
        <f t="shared" ref="E257:O257" si="17">SUM(E252:E256)</f>
        <v>1</v>
      </c>
      <c r="F257" s="227">
        <f t="shared" si="17"/>
        <v>1</v>
      </c>
      <c r="G257" s="227">
        <f t="shared" si="17"/>
        <v>1</v>
      </c>
      <c r="H257" s="227">
        <f t="shared" si="17"/>
        <v>1</v>
      </c>
      <c r="I257" s="227">
        <f t="shared" si="17"/>
        <v>0</v>
      </c>
      <c r="J257" s="227">
        <f t="shared" si="17"/>
        <v>0</v>
      </c>
      <c r="K257" s="227">
        <f t="shared" si="17"/>
        <v>0</v>
      </c>
      <c r="L257" s="227">
        <f t="shared" si="17"/>
        <v>0</v>
      </c>
      <c r="M257" s="227">
        <f t="shared" si="17"/>
        <v>0</v>
      </c>
      <c r="N257" s="227">
        <f t="shared" si="17"/>
        <v>0</v>
      </c>
      <c r="O257" s="227">
        <f t="shared" si="17"/>
        <v>0</v>
      </c>
    </row>
    <row r="258" spans="1:25" ht="17.25" hidden="1" customHeight="1" x14ac:dyDescent="0.2">
      <c r="A258" s="152" t="s">
        <v>43</v>
      </c>
      <c r="B258" s="956" t="s">
        <v>42</v>
      </c>
      <c r="C258" s="957"/>
      <c r="D258" s="228"/>
      <c r="E258" s="229"/>
      <c r="F258" s="228"/>
      <c r="G258" s="228"/>
      <c r="H258" s="228"/>
      <c r="I258" s="228"/>
      <c r="J258" s="228"/>
      <c r="K258" s="230"/>
      <c r="L258" s="230"/>
      <c r="M258" s="183"/>
      <c r="N258" s="231"/>
      <c r="O258" s="231"/>
    </row>
    <row r="259" spans="1:25" ht="15" hidden="1" x14ac:dyDescent="0.2">
      <c r="A259" s="152" t="s">
        <v>552</v>
      </c>
      <c r="B259" s="5" t="s">
        <v>551</v>
      </c>
      <c r="C259" s="5" t="s">
        <v>348</v>
      </c>
      <c r="D259" s="228"/>
      <c r="E259" s="229"/>
      <c r="F259" s="228"/>
      <c r="G259" s="228"/>
      <c r="H259" s="228"/>
      <c r="I259" s="228"/>
      <c r="J259" s="228"/>
      <c r="K259" s="230"/>
      <c r="L259" s="230"/>
      <c r="M259" s="183"/>
      <c r="N259" s="231"/>
      <c r="O259" s="231"/>
    </row>
    <row r="260" spans="1:25" ht="15" hidden="1" customHeight="1" x14ac:dyDescent="0.2">
      <c r="A260" s="112" t="s">
        <v>61</v>
      </c>
      <c r="B260" s="925" t="s">
        <v>62</v>
      </c>
      <c r="C260" s="926"/>
      <c r="D260" s="232">
        <f>SUM(D258:D259)</f>
        <v>0</v>
      </c>
      <c r="E260" s="232">
        <f t="shared" ref="E260:O260" si="18">SUM(E258:E259)</f>
        <v>0</v>
      </c>
      <c r="F260" s="232">
        <f t="shared" si="18"/>
        <v>0</v>
      </c>
      <c r="G260" s="232">
        <f t="shared" si="18"/>
        <v>0</v>
      </c>
      <c r="H260" s="232">
        <f t="shared" si="18"/>
        <v>0</v>
      </c>
      <c r="I260" s="232">
        <f t="shared" si="18"/>
        <v>0</v>
      </c>
      <c r="J260" s="232">
        <f t="shared" si="18"/>
        <v>0</v>
      </c>
      <c r="K260" s="232">
        <f t="shared" si="18"/>
        <v>0</v>
      </c>
      <c r="L260" s="232">
        <f t="shared" si="18"/>
        <v>0</v>
      </c>
      <c r="M260" s="232">
        <f t="shared" si="18"/>
        <v>0</v>
      </c>
      <c r="N260" s="232">
        <f t="shared" si="18"/>
        <v>0</v>
      </c>
      <c r="O260" s="232">
        <f t="shared" si="18"/>
        <v>0</v>
      </c>
    </row>
    <row r="261" spans="1:25" ht="60" x14ac:dyDescent="0.2">
      <c r="A261" s="126" t="s">
        <v>596</v>
      </c>
      <c r="B261" s="123" t="s">
        <v>597</v>
      </c>
      <c r="C261" s="123" t="s">
        <v>368</v>
      </c>
      <c r="D261" s="592">
        <v>2</v>
      </c>
      <c r="E261" s="592"/>
      <c r="F261" s="592"/>
      <c r="G261" s="592"/>
      <c r="H261" s="592"/>
      <c r="I261" s="592"/>
      <c r="J261" s="592"/>
      <c r="K261" s="592"/>
      <c r="L261" s="592"/>
      <c r="M261" s="592"/>
      <c r="N261" s="592"/>
      <c r="O261" s="592"/>
    </row>
    <row r="262" spans="1:25" s="101" customFormat="1" ht="33" customHeight="1" x14ac:dyDescent="0.2">
      <c r="A262" s="958" t="s">
        <v>567</v>
      </c>
      <c r="B262" s="959"/>
      <c r="C262" s="960"/>
      <c r="D262" s="233">
        <f>SUM(+D257+D251+D246+D239+D223+D214+D230)</f>
        <v>49</v>
      </c>
      <c r="E262" s="233">
        <f t="shared" ref="E262:O262" si="19">SUM(+E257+E251+E246+E239+E223+E214+E230)</f>
        <v>45</v>
      </c>
      <c r="F262" s="233">
        <f t="shared" si="19"/>
        <v>43</v>
      </c>
      <c r="G262" s="233">
        <f t="shared" si="19"/>
        <v>38</v>
      </c>
      <c r="H262" s="233">
        <f t="shared" si="19"/>
        <v>34</v>
      </c>
      <c r="I262" s="233">
        <f t="shared" si="19"/>
        <v>37</v>
      </c>
      <c r="J262" s="233">
        <f t="shared" si="19"/>
        <v>33</v>
      </c>
      <c r="K262" s="233">
        <f t="shared" si="19"/>
        <v>32</v>
      </c>
      <c r="L262" s="233">
        <f t="shared" si="19"/>
        <v>31</v>
      </c>
      <c r="M262" s="233">
        <f t="shared" si="19"/>
        <v>31</v>
      </c>
      <c r="N262" s="233">
        <f t="shared" si="19"/>
        <v>31</v>
      </c>
      <c r="O262" s="233">
        <f t="shared" si="19"/>
        <v>31</v>
      </c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s="3" customFormat="1" ht="21.75" customHeight="1" x14ac:dyDescent="0.2">
      <c r="A263" s="961" t="s">
        <v>35</v>
      </c>
      <c r="B263" s="962"/>
      <c r="C263" s="963"/>
      <c r="D263" s="234"/>
      <c r="E263" s="235"/>
      <c r="F263" s="234"/>
      <c r="G263" s="234"/>
      <c r="H263" s="234"/>
      <c r="I263" s="234"/>
      <c r="J263" s="234"/>
      <c r="K263" s="234"/>
      <c r="L263" s="234"/>
      <c r="M263" s="236"/>
      <c r="N263" s="234"/>
      <c r="O263" s="234"/>
    </row>
    <row r="264" spans="1:25" s="3" customFormat="1" ht="14.25" hidden="1" customHeight="1" x14ac:dyDescent="0.2">
      <c r="A264" s="146" t="s">
        <v>36</v>
      </c>
      <c r="B264" s="964" t="s">
        <v>37</v>
      </c>
      <c r="C264" s="965"/>
      <c r="D264" s="236"/>
      <c r="E264" s="237"/>
      <c r="F264" s="236"/>
      <c r="G264" s="236"/>
      <c r="H264" s="236"/>
      <c r="I264" s="236"/>
      <c r="J264" s="236"/>
      <c r="K264" s="236"/>
      <c r="L264" s="236"/>
      <c r="M264" s="236"/>
      <c r="N264" s="234"/>
      <c r="O264" s="234"/>
    </row>
    <row r="265" spans="1:25" s="3" customFormat="1" ht="14.25" hidden="1" customHeight="1" x14ac:dyDescent="0.2">
      <c r="A265" s="146" t="s">
        <v>410</v>
      </c>
      <c r="B265" s="146" t="s">
        <v>411</v>
      </c>
      <c r="C265" s="146" t="s">
        <v>412</v>
      </c>
      <c r="D265" s="205"/>
      <c r="E265" s="206"/>
      <c r="F265" s="206"/>
      <c r="G265" s="206"/>
      <c r="H265" s="206"/>
      <c r="I265" s="205"/>
      <c r="J265" s="205"/>
      <c r="K265" s="205"/>
      <c r="L265" s="205"/>
      <c r="M265" s="205"/>
      <c r="N265" s="205"/>
      <c r="O265" s="187"/>
    </row>
    <row r="266" spans="1:25" s="3" customFormat="1" ht="18" hidden="1" customHeight="1" x14ac:dyDescent="0.2">
      <c r="A266" s="146" t="s">
        <v>413</v>
      </c>
      <c r="B266" s="146" t="s">
        <v>414</v>
      </c>
      <c r="C266" s="146" t="s">
        <v>415</v>
      </c>
      <c r="D266" s="187"/>
      <c r="E266" s="206"/>
      <c r="F266" s="206"/>
      <c r="G266" s="205"/>
      <c r="H266" s="205"/>
      <c r="I266" s="205"/>
      <c r="J266" s="205"/>
      <c r="K266" s="205"/>
      <c r="L266" s="185"/>
      <c r="M266" s="185"/>
      <c r="N266" s="185"/>
      <c r="O266" s="185"/>
    </row>
    <row r="267" spans="1:25" s="3" customFormat="1" ht="33.75" hidden="1" customHeight="1" x14ac:dyDescent="0.2">
      <c r="A267" s="146" t="s">
        <v>416</v>
      </c>
      <c r="B267" s="146" t="s">
        <v>417</v>
      </c>
      <c r="C267" s="146" t="s">
        <v>418</v>
      </c>
      <c r="D267" s="205"/>
      <c r="E267" s="206"/>
      <c r="F267" s="206"/>
      <c r="G267" s="205"/>
      <c r="H267" s="205"/>
      <c r="I267" s="187"/>
      <c r="J267" s="206"/>
      <c r="K267" s="206"/>
      <c r="L267" s="205"/>
      <c r="M267" s="185"/>
      <c r="N267" s="185"/>
      <c r="O267" s="185"/>
    </row>
    <row r="268" spans="1:25" s="3" customFormat="1" ht="30" hidden="1" customHeight="1" x14ac:dyDescent="0.2">
      <c r="A268" s="146" t="s">
        <v>419</v>
      </c>
      <c r="B268" s="146" t="s">
        <v>420</v>
      </c>
      <c r="C268" s="146" t="s">
        <v>421</v>
      </c>
      <c r="D268" s="205"/>
      <c r="E268" s="205"/>
      <c r="F268" s="205"/>
      <c r="G268" s="205"/>
      <c r="H268" s="205"/>
      <c r="I268" s="205"/>
      <c r="J268" s="205"/>
      <c r="K268" s="205"/>
      <c r="L268" s="205"/>
      <c r="M268" s="205"/>
      <c r="N268" s="205"/>
      <c r="O268" s="205"/>
    </row>
    <row r="269" spans="1:25" s="3" customFormat="1" ht="16.5" customHeight="1" x14ac:dyDescent="0.2">
      <c r="A269" s="144" t="s">
        <v>422</v>
      </c>
      <c r="B269" s="948" t="s">
        <v>423</v>
      </c>
      <c r="C269" s="949"/>
      <c r="D269" s="236"/>
      <c r="E269" s="237"/>
      <c r="F269" s="236"/>
      <c r="G269" s="236"/>
      <c r="H269" s="236"/>
      <c r="I269" s="236"/>
      <c r="J269" s="236"/>
      <c r="K269" s="236"/>
      <c r="L269" s="236"/>
      <c r="M269" s="236"/>
      <c r="N269" s="236"/>
      <c r="O269" s="236"/>
    </row>
    <row r="270" spans="1:25" s="3" customFormat="1" ht="30" customHeight="1" x14ac:dyDescent="0.2">
      <c r="A270" s="144" t="s">
        <v>424</v>
      </c>
      <c r="B270" s="144" t="s">
        <v>425</v>
      </c>
      <c r="C270" s="144" t="s">
        <v>426</v>
      </c>
      <c r="D270" s="185">
        <v>8</v>
      </c>
      <c r="E270" s="185">
        <v>7</v>
      </c>
      <c r="F270" s="185">
        <v>8</v>
      </c>
      <c r="G270" s="185">
        <v>8</v>
      </c>
      <c r="H270" s="185">
        <v>9</v>
      </c>
      <c r="I270" s="185">
        <v>9</v>
      </c>
      <c r="J270" s="185">
        <v>8</v>
      </c>
      <c r="K270" s="185">
        <v>8</v>
      </c>
      <c r="L270" s="185">
        <v>8</v>
      </c>
      <c r="M270" s="185">
        <v>8</v>
      </c>
      <c r="N270" s="185">
        <v>8</v>
      </c>
      <c r="O270" s="185">
        <v>8</v>
      </c>
    </row>
    <row r="271" spans="1:25" s="3" customFormat="1" ht="48.75" hidden="1" customHeight="1" x14ac:dyDescent="0.2">
      <c r="A271" s="144" t="s">
        <v>427</v>
      </c>
      <c r="B271" s="144" t="s">
        <v>428</v>
      </c>
      <c r="C271" s="144" t="s">
        <v>429</v>
      </c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7"/>
      <c r="O271" s="187"/>
    </row>
    <row r="272" spans="1:25" s="101" customFormat="1" ht="18.75" customHeight="1" x14ac:dyDescent="0.2">
      <c r="A272" s="927" t="s">
        <v>573</v>
      </c>
      <c r="B272" s="928"/>
      <c r="C272" s="929"/>
      <c r="D272" s="238">
        <f t="shared" ref="D272:O272" si="20">SUM(D263:D271)</f>
        <v>8</v>
      </c>
      <c r="E272" s="238">
        <f t="shared" si="20"/>
        <v>7</v>
      </c>
      <c r="F272" s="238">
        <f t="shared" si="20"/>
        <v>8</v>
      </c>
      <c r="G272" s="238">
        <f t="shared" si="20"/>
        <v>8</v>
      </c>
      <c r="H272" s="238">
        <f t="shared" si="20"/>
        <v>9</v>
      </c>
      <c r="I272" s="238">
        <f t="shared" si="20"/>
        <v>9</v>
      </c>
      <c r="J272" s="238">
        <f t="shared" si="20"/>
        <v>8</v>
      </c>
      <c r="K272" s="238">
        <f t="shared" si="20"/>
        <v>8</v>
      </c>
      <c r="L272" s="238">
        <f t="shared" si="20"/>
        <v>8</v>
      </c>
      <c r="M272" s="238">
        <f t="shared" si="20"/>
        <v>8</v>
      </c>
      <c r="N272" s="238">
        <f t="shared" si="20"/>
        <v>8</v>
      </c>
      <c r="O272" s="238">
        <f t="shared" si="20"/>
        <v>8</v>
      </c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15" ht="30.75" customHeight="1" x14ac:dyDescent="0.2">
      <c r="A273" s="940" t="s">
        <v>28</v>
      </c>
      <c r="B273" s="941"/>
      <c r="C273" s="942"/>
      <c r="D273" s="185"/>
      <c r="E273" s="186"/>
      <c r="F273" s="185"/>
      <c r="G273" s="185"/>
      <c r="H273" s="185"/>
      <c r="I273" s="185"/>
      <c r="J273" s="185"/>
      <c r="K273" s="185"/>
      <c r="L273" s="185"/>
      <c r="M273" s="185"/>
      <c r="N273" s="187"/>
      <c r="O273" s="187"/>
    </row>
    <row r="274" spans="1:15" ht="15" customHeight="1" x14ac:dyDescent="0.2">
      <c r="A274" s="141" t="s">
        <v>12</v>
      </c>
      <c r="B274" s="925" t="s">
        <v>13</v>
      </c>
      <c r="C274" s="926"/>
      <c r="D274" s="239"/>
      <c r="E274" s="239"/>
      <c r="F274" s="239"/>
      <c r="G274" s="239"/>
      <c r="H274" s="239"/>
      <c r="I274" s="239"/>
      <c r="J274" s="239"/>
      <c r="K274" s="239"/>
      <c r="L274" s="239"/>
      <c r="M274" s="239"/>
      <c r="N274" s="239"/>
      <c r="O274" s="239"/>
    </row>
    <row r="275" spans="1:15" ht="29.25" customHeight="1" x14ac:dyDescent="0.2">
      <c r="A275" s="5" t="s">
        <v>650</v>
      </c>
      <c r="B275" s="5" t="s">
        <v>651</v>
      </c>
      <c r="C275" s="5" t="s">
        <v>652</v>
      </c>
      <c r="D275" s="587">
        <v>1</v>
      </c>
      <c r="E275" s="587">
        <v>1</v>
      </c>
      <c r="F275" s="587">
        <v>1</v>
      </c>
      <c r="G275" s="587">
        <v>1</v>
      </c>
      <c r="H275" s="587">
        <v>1</v>
      </c>
      <c r="I275" s="587">
        <v>1</v>
      </c>
      <c r="J275" s="587">
        <v>1</v>
      </c>
      <c r="K275" s="587">
        <v>1</v>
      </c>
      <c r="L275" s="587">
        <v>1</v>
      </c>
      <c r="M275" s="587">
        <v>1</v>
      </c>
      <c r="N275" s="587">
        <v>1</v>
      </c>
      <c r="O275" s="587">
        <v>1</v>
      </c>
    </row>
    <row r="276" spans="1:15" ht="60" hidden="1" customHeight="1" x14ac:dyDescent="0.2">
      <c r="A276" s="144" t="s">
        <v>521</v>
      </c>
      <c r="B276" s="144" t="s">
        <v>55</v>
      </c>
      <c r="C276" s="144" t="s">
        <v>522</v>
      </c>
      <c r="D276" s="575"/>
      <c r="E276" s="575"/>
      <c r="F276" s="575"/>
      <c r="G276" s="575"/>
      <c r="H276" s="575"/>
      <c r="I276" s="575"/>
      <c r="J276" s="575"/>
      <c r="K276" s="575"/>
      <c r="L276" s="575"/>
      <c r="M276" s="575"/>
      <c r="N276" s="575"/>
      <c r="O276" s="575"/>
    </row>
    <row r="277" spans="1:15" ht="60" hidden="1" customHeight="1" x14ac:dyDescent="0.2">
      <c r="A277" s="144" t="s">
        <v>653</v>
      </c>
      <c r="B277" s="144" t="s">
        <v>654</v>
      </c>
      <c r="C277" s="144" t="s">
        <v>655</v>
      </c>
      <c r="D277" s="575"/>
      <c r="E277" s="575"/>
      <c r="F277" s="575"/>
      <c r="G277" s="575"/>
      <c r="H277" s="575"/>
      <c r="I277" s="575"/>
      <c r="J277" s="575"/>
      <c r="K277" s="575"/>
      <c r="L277" s="575"/>
      <c r="M277" s="575"/>
      <c r="N277" s="575"/>
      <c r="O277" s="575"/>
    </row>
    <row r="278" spans="1:15" s="3" customFormat="1" ht="45" hidden="1" x14ac:dyDescent="0.2">
      <c r="A278" s="144" t="s">
        <v>523</v>
      </c>
      <c r="B278" s="144" t="s">
        <v>524</v>
      </c>
      <c r="C278" s="144" t="s">
        <v>525</v>
      </c>
      <c r="D278" s="575"/>
      <c r="E278" s="575"/>
      <c r="F278" s="575"/>
      <c r="G278" s="575"/>
      <c r="H278" s="575"/>
      <c r="I278" s="575"/>
      <c r="J278" s="575"/>
      <c r="K278" s="575"/>
      <c r="L278" s="575"/>
      <c r="M278" s="575"/>
      <c r="N278" s="575"/>
      <c r="O278" s="575"/>
    </row>
    <row r="279" spans="1:15" s="3" customFormat="1" ht="15" hidden="1" x14ac:dyDescent="0.2">
      <c r="A279" s="144" t="s">
        <v>656</v>
      </c>
      <c r="B279" s="144" t="s">
        <v>657</v>
      </c>
      <c r="C279" s="144" t="s">
        <v>658</v>
      </c>
      <c r="D279" s="575"/>
      <c r="E279" s="575"/>
      <c r="F279" s="575"/>
      <c r="G279" s="575"/>
      <c r="H279" s="575"/>
      <c r="I279" s="575"/>
      <c r="J279" s="575"/>
      <c r="K279" s="575"/>
      <c r="L279" s="575"/>
      <c r="M279" s="575"/>
      <c r="N279" s="575"/>
      <c r="O279" s="575"/>
    </row>
    <row r="280" spans="1:15" s="3" customFormat="1" ht="45" x14ac:dyDescent="0.2">
      <c r="A280" s="144" t="s">
        <v>659</v>
      </c>
      <c r="B280" s="144" t="s">
        <v>660</v>
      </c>
      <c r="C280" s="144" t="s">
        <v>655</v>
      </c>
      <c r="D280" s="589">
        <v>3</v>
      </c>
      <c r="E280" s="589">
        <v>3</v>
      </c>
      <c r="F280" s="589">
        <v>2</v>
      </c>
      <c r="G280" s="589">
        <v>2</v>
      </c>
      <c r="H280" s="589">
        <v>1</v>
      </c>
      <c r="I280" s="589">
        <v>1</v>
      </c>
      <c r="J280" s="589">
        <v>1</v>
      </c>
      <c r="K280" s="589">
        <v>1</v>
      </c>
      <c r="L280" s="589">
        <v>1</v>
      </c>
      <c r="M280" s="589">
        <v>1</v>
      </c>
      <c r="N280" s="589">
        <v>1</v>
      </c>
      <c r="O280" s="589">
        <v>1</v>
      </c>
    </row>
    <row r="281" spans="1:15" ht="15" customHeight="1" x14ac:dyDescent="0.2">
      <c r="A281" s="141" t="s">
        <v>14</v>
      </c>
      <c r="B281" s="925" t="s">
        <v>15</v>
      </c>
      <c r="C281" s="926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</row>
    <row r="282" spans="1:15" s="3" customFormat="1" ht="45" x14ac:dyDescent="0.2">
      <c r="A282" s="144" t="s">
        <v>661</v>
      </c>
      <c r="B282" s="144" t="s">
        <v>663</v>
      </c>
      <c r="C282" s="144" t="s">
        <v>665</v>
      </c>
      <c r="D282" s="589">
        <v>3</v>
      </c>
      <c r="E282" s="589">
        <v>2</v>
      </c>
      <c r="F282" s="589">
        <v>1</v>
      </c>
      <c r="G282" s="589">
        <v>1</v>
      </c>
      <c r="H282" s="589">
        <v>1</v>
      </c>
      <c r="I282" s="589">
        <v>1</v>
      </c>
      <c r="J282" s="589">
        <v>1</v>
      </c>
      <c r="K282" s="589">
        <v>1</v>
      </c>
      <c r="L282" s="589">
        <v>1</v>
      </c>
      <c r="M282" s="589">
        <v>1</v>
      </c>
      <c r="N282" s="589">
        <v>1</v>
      </c>
      <c r="O282" s="589">
        <v>1</v>
      </c>
    </row>
    <row r="283" spans="1:15" s="3" customFormat="1" ht="30" hidden="1" x14ac:dyDescent="0.2">
      <c r="A283" s="144" t="s">
        <v>662</v>
      </c>
      <c r="B283" s="144" t="s">
        <v>664</v>
      </c>
      <c r="C283" s="144" t="s">
        <v>666</v>
      </c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</row>
    <row r="284" spans="1:15" s="3" customFormat="1" ht="15" customHeight="1" x14ac:dyDescent="0.2">
      <c r="A284" s="950" t="s">
        <v>568</v>
      </c>
      <c r="B284" s="951"/>
      <c r="C284" s="952"/>
      <c r="D284" s="240">
        <f>SUM(D275:D283)</f>
        <v>7</v>
      </c>
      <c r="E284" s="240">
        <f t="shared" ref="E284:N284" si="21">SUM(E275:E283)</f>
        <v>6</v>
      </c>
      <c r="F284" s="240">
        <f t="shared" si="21"/>
        <v>4</v>
      </c>
      <c r="G284" s="240">
        <f t="shared" si="21"/>
        <v>4</v>
      </c>
      <c r="H284" s="240">
        <f t="shared" si="21"/>
        <v>3</v>
      </c>
      <c r="I284" s="240">
        <f t="shared" si="21"/>
        <v>3</v>
      </c>
      <c r="J284" s="240">
        <f t="shared" si="21"/>
        <v>3</v>
      </c>
      <c r="K284" s="240">
        <f t="shared" si="21"/>
        <v>3</v>
      </c>
      <c r="L284" s="240">
        <f t="shared" si="21"/>
        <v>3</v>
      </c>
      <c r="M284" s="240">
        <f t="shared" si="21"/>
        <v>3</v>
      </c>
      <c r="N284" s="240">
        <f t="shared" si="21"/>
        <v>3</v>
      </c>
      <c r="O284" s="240">
        <f>SUM(O275:O283)</f>
        <v>3</v>
      </c>
    </row>
    <row r="285" spans="1:15" s="3" customFormat="1" ht="15" x14ac:dyDescent="0.2">
      <c r="A285" s="943" t="s">
        <v>51</v>
      </c>
      <c r="B285" s="943"/>
      <c r="C285" s="144"/>
      <c r="D285" s="185"/>
      <c r="E285" s="186"/>
      <c r="F285" s="185"/>
      <c r="G285" s="185"/>
      <c r="H285" s="185"/>
      <c r="I285" s="185"/>
      <c r="J285" s="185"/>
      <c r="K285" s="185"/>
      <c r="L285" s="185"/>
      <c r="M285" s="185"/>
      <c r="N285" s="187"/>
      <c r="O285" s="187"/>
    </row>
    <row r="286" spans="1:15" s="3" customFormat="1" ht="15" customHeight="1" x14ac:dyDescent="0.2">
      <c r="A286" s="120" t="s">
        <v>1</v>
      </c>
      <c r="B286" s="944" t="s">
        <v>16</v>
      </c>
      <c r="C286" s="945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</row>
    <row r="287" spans="1:15" s="3" customFormat="1" ht="44.25" customHeight="1" x14ac:dyDescent="0.2">
      <c r="A287" s="144" t="s">
        <v>369</v>
      </c>
      <c r="B287" s="144" t="s">
        <v>370</v>
      </c>
      <c r="C287" s="144" t="s">
        <v>371</v>
      </c>
      <c r="D287" s="573">
        <v>2</v>
      </c>
      <c r="E287" s="573">
        <v>2</v>
      </c>
      <c r="F287" s="573">
        <v>2</v>
      </c>
      <c r="G287" s="573">
        <v>2</v>
      </c>
      <c r="H287" s="573">
        <v>3</v>
      </c>
      <c r="I287" s="573">
        <v>3</v>
      </c>
      <c r="J287" s="573">
        <v>2</v>
      </c>
      <c r="K287" s="573">
        <v>2</v>
      </c>
      <c r="L287" s="573">
        <v>2</v>
      </c>
      <c r="M287" s="573">
        <v>2</v>
      </c>
      <c r="N287" s="573">
        <v>2</v>
      </c>
      <c r="O287" s="573">
        <v>2</v>
      </c>
    </row>
    <row r="288" spans="1:15" s="3" customFormat="1" ht="46.5" hidden="1" customHeight="1" x14ac:dyDescent="0.2">
      <c r="A288" s="144" t="s">
        <v>604</v>
      </c>
      <c r="B288" s="144" t="s">
        <v>605</v>
      </c>
      <c r="C288" s="144" t="s">
        <v>606</v>
      </c>
      <c r="D288" s="242"/>
      <c r="E288" s="242"/>
      <c r="F288" s="242"/>
      <c r="G288" s="242"/>
      <c r="H288" s="242"/>
      <c r="I288" s="242"/>
      <c r="J288" s="242"/>
      <c r="K288" s="242"/>
      <c r="L288" s="242"/>
      <c r="M288" s="242"/>
      <c r="N288" s="242"/>
      <c r="O288" s="242"/>
    </row>
    <row r="289" spans="1:15" s="3" customFormat="1" ht="19.5" hidden="1" customHeight="1" x14ac:dyDescent="0.2">
      <c r="A289" s="144" t="s">
        <v>599</v>
      </c>
      <c r="B289" s="144" t="s">
        <v>598</v>
      </c>
      <c r="C289" s="144" t="s">
        <v>600</v>
      </c>
      <c r="D289" s="242"/>
      <c r="E289" s="242"/>
      <c r="F289" s="242"/>
      <c r="G289" s="242"/>
      <c r="H289" s="242"/>
      <c r="I289" s="242"/>
      <c r="J289" s="242"/>
      <c r="K289" s="242"/>
      <c r="L289" s="242"/>
      <c r="M289" s="242"/>
      <c r="N289" s="242"/>
      <c r="O289" s="242"/>
    </row>
    <row r="290" spans="1:15" s="3" customFormat="1" ht="15" hidden="1" customHeight="1" x14ac:dyDescent="0.2">
      <c r="A290" s="141" t="s">
        <v>63</v>
      </c>
      <c r="B290" s="925" t="s">
        <v>64</v>
      </c>
      <c r="C290" s="926"/>
      <c r="D290" s="243"/>
      <c r="E290" s="243"/>
      <c r="F290" s="243"/>
      <c r="G290" s="243"/>
      <c r="H290" s="243"/>
      <c r="I290" s="243"/>
      <c r="J290" s="243"/>
      <c r="K290" s="243"/>
      <c r="L290" s="243"/>
      <c r="M290" s="243"/>
      <c r="N290" s="243"/>
      <c r="O290" s="243"/>
    </row>
    <row r="291" spans="1:15" s="3" customFormat="1" ht="30" hidden="1" x14ac:dyDescent="0.2">
      <c r="A291" s="123" t="s">
        <v>526</v>
      </c>
      <c r="B291" s="123" t="s">
        <v>65</v>
      </c>
      <c r="C291" s="123" t="s">
        <v>527</v>
      </c>
      <c r="D291" s="186"/>
      <c r="E291" s="186"/>
      <c r="F291" s="186"/>
      <c r="G291" s="186"/>
      <c r="H291" s="186"/>
      <c r="I291" s="186"/>
      <c r="J291" s="186"/>
      <c r="K291" s="186"/>
      <c r="L291" s="186"/>
      <c r="M291" s="186"/>
      <c r="N291" s="186"/>
      <c r="O291" s="186"/>
    </row>
    <row r="292" spans="1:15" s="3" customFormat="1" ht="15" x14ac:dyDescent="0.2">
      <c r="A292" s="141" t="s">
        <v>29</v>
      </c>
      <c r="B292" s="141" t="s">
        <v>17</v>
      </c>
      <c r="C292" s="141"/>
      <c r="D292" s="239"/>
      <c r="E292" s="239"/>
      <c r="F292" s="239"/>
      <c r="G292" s="239"/>
      <c r="H292" s="239"/>
      <c r="I292" s="239"/>
      <c r="J292" s="239"/>
      <c r="K292" s="239"/>
      <c r="L292" s="239"/>
      <c r="M292" s="239"/>
      <c r="N292" s="239"/>
      <c r="O292" s="239"/>
    </row>
    <row r="293" spans="1:15" s="3" customFormat="1" ht="45" hidden="1" x14ac:dyDescent="0.2">
      <c r="A293" s="144" t="s">
        <v>607</v>
      </c>
      <c r="B293" s="144" t="s">
        <v>608</v>
      </c>
      <c r="C293" s="144" t="s">
        <v>609</v>
      </c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</row>
    <row r="294" spans="1:15" s="3" customFormat="1" ht="15" x14ac:dyDescent="0.2">
      <c r="A294" s="144" t="s">
        <v>517</v>
      </c>
      <c r="B294" s="144" t="s">
        <v>18</v>
      </c>
      <c r="C294" s="144" t="s">
        <v>518</v>
      </c>
      <c r="D294" s="575">
        <v>1</v>
      </c>
      <c r="E294" s="575">
        <v>1</v>
      </c>
      <c r="F294" s="575"/>
      <c r="G294" s="575"/>
      <c r="H294" s="575"/>
      <c r="I294" s="575"/>
      <c r="J294" s="575"/>
      <c r="K294" s="575"/>
      <c r="L294" s="575"/>
      <c r="M294" s="575"/>
      <c r="N294" s="575"/>
      <c r="O294" s="575"/>
    </row>
    <row r="295" spans="1:15" s="3" customFormat="1" ht="30" hidden="1" x14ac:dyDescent="0.2">
      <c r="A295" s="144" t="s">
        <v>519</v>
      </c>
      <c r="B295" s="144" t="s">
        <v>19</v>
      </c>
      <c r="C295" s="144" t="s">
        <v>520</v>
      </c>
      <c r="D295" s="575"/>
      <c r="E295" s="575"/>
      <c r="F295" s="575"/>
      <c r="G295" s="575"/>
      <c r="H295" s="575"/>
      <c r="I295" s="575"/>
      <c r="J295" s="575"/>
      <c r="K295" s="575"/>
      <c r="L295" s="575"/>
      <c r="M295" s="575"/>
      <c r="N295" s="575"/>
      <c r="O295" s="575"/>
    </row>
    <row r="296" spans="1:15" s="3" customFormat="1" ht="34.5" customHeight="1" x14ac:dyDescent="0.2">
      <c r="A296" s="144" t="s">
        <v>611</v>
      </c>
      <c r="B296" s="144" t="s">
        <v>610</v>
      </c>
      <c r="C296" s="144" t="s">
        <v>612</v>
      </c>
      <c r="D296" s="575">
        <v>3</v>
      </c>
      <c r="E296" s="575">
        <v>3</v>
      </c>
      <c r="F296" s="575">
        <v>3</v>
      </c>
      <c r="G296" s="575">
        <v>3</v>
      </c>
      <c r="H296" s="575">
        <v>3</v>
      </c>
      <c r="I296" s="575">
        <v>3</v>
      </c>
      <c r="J296" s="575">
        <v>3</v>
      </c>
      <c r="K296" s="575">
        <v>3</v>
      </c>
      <c r="L296" s="575">
        <v>3</v>
      </c>
      <c r="M296" s="575">
        <v>3</v>
      </c>
      <c r="N296" s="575">
        <v>3</v>
      </c>
      <c r="O296" s="575">
        <v>3</v>
      </c>
    </row>
    <row r="297" spans="1:15" s="16" customFormat="1" ht="15" x14ac:dyDescent="0.2">
      <c r="A297" s="946" t="s">
        <v>569</v>
      </c>
      <c r="B297" s="946"/>
      <c r="C297" s="947"/>
      <c r="D297" s="238">
        <f>SUM(D287:D296)</f>
        <v>6</v>
      </c>
      <c r="E297" s="238">
        <f t="shared" ref="E297:O297" si="22">SUM(E287:E296)</f>
        <v>6</v>
      </c>
      <c r="F297" s="238">
        <f t="shared" si="22"/>
        <v>5</v>
      </c>
      <c r="G297" s="238">
        <f t="shared" si="22"/>
        <v>5</v>
      </c>
      <c r="H297" s="238">
        <f t="shared" si="22"/>
        <v>6</v>
      </c>
      <c r="I297" s="238">
        <f t="shared" si="22"/>
        <v>6</v>
      </c>
      <c r="J297" s="238">
        <f t="shared" si="22"/>
        <v>5</v>
      </c>
      <c r="K297" s="238">
        <f t="shared" si="22"/>
        <v>5</v>
      </c>
      <c r="L297" s="238">
        <f t="shared" si="22"/>
        <v>5</v>
      </c>
      <c r="M297" s="238">
        <f t="shared" si="22"/>
        <v>5</v>
      </c>
      <c r="N297" s="238">
        <f t="shared" si="22"/>
        <v>5</v>
      </c>
      <c r="O297" s="238">
        <f t="shared" si="22"/>
        <v>5</v>
      </c>
    </row>
    <row r="298" spans="1:15" s="3" customFormat="1" ht="15" customHeight="1" x14ac:dyDescent="0.2">
      <c r="A298" s="940" t="s">
        <v>5</v>
      </c>
      <c r="B298" s="941"/>
      <c r="C298" s="942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</row>
    <row r="299" spans="1:15" s="3" customFormat="1" ht="15" customHeight="1" x14ac:dyDescent="0.2">
      <c r="A299" s="141" t="s">
        <v>6</v>
      </c>
      <c r="B299" s="925" t="s">
        <v>5</v>
      </c>
      <c r="C299" s="926"/>
      <c r="D299" s="239"/>
      <c r="E299" s="239"/>
      <c r="F299" s="239"/>
      <c r="G299" s="239"/>
      <c r="H299" s="239"/>
      <c r="I299" s="239"/>
      <c r="J299" s="239"/>
      <c r="K299" s="239"/>
      <c r="L299" s="239"/>
      <c r="M299" s="239"/>
      <c r="N299" s="239"/>
      <c r="O299" s="239"/>
    </row>
    <row r="300" spans="1:15" s="3" customFormat="1" ht="30" x14ac:dyDescent="0.2">
      <c r="A300" s="144" t="s">
        <v>430</v>
      </c>
      <c r="B300" s="144" t="s">
        <v>431</v>
      </c>
      <c r="C300" s="144" t="s">
        <v>432</v>
      </c>
      <c r="D300" s="575">
        <v>591</v>
      </c>
      <c r="E300" s="575">
        <v>469</v>
      </c>
      <c r="F300" s="575">
        <v>406</v>
      </c>
      <c r="G300" s="575">
        <v>375</v>
      </c>
      <c r="H300" s="575">
        <v>380</v>
      </c>
      <c r="I300" s="575">
        <v>386</v>
      </c>
      <c r="J300" s="575">
        <v>392</v>
      </c>
      <c r="K300" s="575">
        <v>396</v>
      </c>
      <c r="L300" s="575">
        <v>401</v>
      </c>
      <c r="M300" s="575">
        <v>406</v>
      </c>
      <c r="N300" s="575">
        <v>409</v>
      </c>
      <c r="O300" s="575">
        <v>415</v>
      </c>
    </row>
    <row r="301" spans="1:15" s="3" customFormat="1" ht="30" x14ac:dyDescent="0.2">
      <c r="A301" s="144" t="s">
        <v>433</v>
      </c>
      <c r="B301" s="144" t="s">
        <v>434</v>
      </c>
      <c r="C301" s="146" t="s">
        <v>435</v>
      </c>
      <c r="D301" s="575">
        <v>2854</v>
      </c>
      <c r="E301" s="575">
        <v>2779</v>
      </c>
      <c r="F301" s="575">
        <v>3462</v>
      </c>
      <c r="G301" s="575">
        <v>3093</v>
      </c>
      <c r="H301" s="575">
        <v>2612</v>
      </c>
      <c r="I301" s="575">
        <v>2997</v>
      </c>
      <c r="J301" s="575">
        <v>2446</v>
      </c>
      <c r="K301" s="575">
        <v>2446</v>
      </c>
      <c r="L301" s="575">
        <v>2447</v>
      </c>
      <c r="M301" s="575">
        <v>2446</v>
      </c>
      <c r="N301" s="575">
        <v>2876</v>
      </c>
      <c r="O301" s="575">
        <v>2888</v>
      </c>
    </row>
    <row r="302" spans="1:15" s="3" customFormat="1" ht="45" x14ac:dyDescent="0.2">
      <c r="A302" s="146" t="s">
        <v>436</v>
      </c>
      <c r="B302" s="146" t="s">
        <v>437</v>
      </c>
      <c r="C302" s="146" t="s">
        <v>438</v>
      </c>
      <c r="D302" s="593">
        <v>85</v>
      </c>
      <c r="E302" s="593">
        <v>85</v>
      </c>
      <c r="F302" s="593">
        <v>85</v>
      </c>
      <c r="G302" s="593">
        <v>85</v>
      </c>
      <c r="H302" s="593">
        <v>85</v>
      </c>
      <c r="I302" s="593">
        <v>85</v>
      </c>
      <c r="J302" s="593">
        <v>85</v>
      </c>
      <c r="K302" s="593">
        <v>85</v>
      </c>
      <c r="L302" s="593">
        <v>85</v>
      </c>
      <c r="M302" s="593">
        <v>85</v>
      </c>
      <c r="N302" s="593">
        <v>85</v>
      </c>
      <c r="O302" s="593">
        <v>85</v>
      </c>
    </row>
    <row r="303" spans="1:15" s="3" customFormat="1" ht="195.75" hidden="1" customHeight="1" x14ac:dyDescent="0.2">
      <c r="A303" s="146" t="s">
        <v>439</v>
      </c>
      <c r="B303" s="146" t="s">
        <v>440</v>
      </c>
      <c r="C303" s="146" t="s">
        <v>441</v>
      </c>
      <c r="D303" s="205"/>
      <c r="E303" s="205"/>
      <c r="F303" s="205"/>
      <c r="G303" s="205"/>
      <c r="H303" s="205"/>
      <c r="I303" s="205"/>
      <c r="J303" s="205"/>
      <c r="K303" s="205"/>
      <c r="L303" s="205"/>
      <c r="M303" s="205"/>
      <c r="N303" s="205"/>
      <c r="O303" s="205"/>
    </row>
    <row r="304" spans="1:15" s="3" customFormat="1" ht="96" customHeight="1" x14ac:dyDescent="0.2">
      <c r="A304" s="144" t="s">
        <v>442</v>
      </c>
      <c r="B304" s="144" t="s">
        <v>443</v>
      </c>
      <c r="C304" s="144" t="s">
        <v>444</v>
      </c>
      <c r="D304" s="589">
        <v>1</v>
      </c>
      <c r="E304" s="589">
        <v>1</v>
      </c>
      <c r="F304" s="589">
        <v>2</v>
      </c>
      <c r="G304" s="589">
        <v>2</v>
      </c>
      <c r="H304" s="589">
        <v>2</v>
      </c>
      <c r="I304" s="589">
        <v>2</v>
      </c>
      <c r="J304" s="589">
        <v>2</v>
      </c>
      <c r="K304" s="589">
        <v>2</v>
      </c>
      <c r="L304" s="589">
        <v>2</v>
      </c>
      <c r="M304" s="589">
        <v>2</v>
      </c>
      <c r="N304" s="589">
        <v>2</v>
      </c>
      <c r="O304" s="589">
        <v>2</v>
      </c>
    </row>
    <row r="305" spans="1:15" s="3" customFormat="1" ht="66" customHeight="1" x14ac:dyDescent="0.2">
      <c r="A305" s="144" t="s">
        <v>445</v>
      </c>
      <c r="B305" s="144" t="s">
        <v>446</v>
      </c>
      <c r="C305" s="144" t="s">
        <v>447</v>
      </c>
      <c r="D305" s="593">
        <v>21</v>
      </c>
      <c r="E305" s="575">
        <v>25</v>
      </c>
      <c r="F305" s="575">
        <v>29</v>
      </c>
      <c r="G305" s="575">
        <v>31</v>
      </c>
      <c r="H305" s="575">
        <v>35</v>
      </c>
      <c r="I305" s="575">
        <v>40</v>
      </c>
      <c r="J305" s="575">
        <v>45</v>
      </c>
      <c r="K305" s="575">
        <v>47</v>
      </c>
      <c r="L305" s="575">
        <v>49</v>
      </c>
      <c r="M305" s="575">
        <v>51</v>
      </c>
      <c r="N305" s="575">
        <v>53</v>
      </c>
      <c r="O305" s="575">
        <v>55</v>
      </c>
    </row>
    <row r="306" spans="1:15" s="3" customFormat="1" ht="24" hidden="1" customHeight="1" x14ac:dyDescent="0.2">
      <c r="A306" s="141" t="s">
        <v>47</v>
      </c>
      <c r="B306" s="925" t="s">
        <v>48</v>
      </c>
      <c r="C306" s="926"/>
      <c r="D306" s="239"/>
      <c r="E306" s="239"/>
      <c r="F306" s="239"/>
      <c r="G306" s="239"/>
      <c r="H306" s="239"/>
      <c r="I306" s="239"/>
      <c r="J306" s="239"/>
      <c r="K306" s="239"/>
      <c r="L306" s="239"/>
      <c r="M306" s="239"/>
      <c r="N306" s="239"/>
      <c r="O306" s="239"/>
    </row>
    <row r="307" spans="1:15" s="3" customFormat="1" ht="59.25" hidden="1" customHeight="1" x14ac:dyDescent="0.2">
      <c r="A307" s="144" t="s">
        <v>564</v>
      </c>
      <c r="B307" s="149" t="s">
        <v>565</v>
      </c>
      <c r="C307" s="150" t="s">
        <v>566</v>
      </c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</row>
    <row r="308" spans="1:15" s="3" customFormat="1" ht="15" customHeight="1" x14ac:dyDescent="0.2">
      <c r="A308" s="141" t="s">
        <v>56</v>
      </c>
      <c r="B308" s="925" t="s">
        <v>57</v>
      </c>
      <c r="C308" s="926"/>
      <c r="D308" s="239"/>
      <c r="E308" s="239"/>
      <c r="F308" s="239"/>
      <c r="G308" s="239"/>
      <c r="H308" s="239"/>
      <c r="I308" s="239"/>
      <c r="J308" s="239"/>
      <c r="K308" s="239"/>
      <c r="L308" s="239"/>
      <c r="M308" s="239"/>
      <c r="N308" s="239"/>
      <c r="O308" s="239"/>
    </row>
    <row r="309" spans="1:15" s="3" customFormat="1" ht="30" x14ac:dyDescent="0.2">
      <c r="A309" s="144" t="s">
        <v>448</v>
      </c>
      <c r="B309" s="144" t="s">
        <v>58</v>
      </c>
      <c r="C309" s="144" t="s">
        <v>449</v>
      </c>
      <c r="D309" s="589">
        <v>1</v>
      </c>
      <c r="E309" s="589">
        <v>1</v>
      </c>
      <c r="F309" s="589">
        <v>2</v>
      </c>
      <c r="G309" s="589">
        <v>2</v>
      </c>
      <c r="H309" s="589">
        <v>2</v>
      </c>
      <c r="I309" s="589">
        <v>2</v>
      </c>
      <c r="J309" s="589">
        <v>3</v>
      </c>
      <c r="K309" s="589">
        <v>2</v>
      </c>
      <c r="L309" s="589">
        <v>2</v>
      </c>
      <c r="M309" s="589">
        <v>2</v>
      </c>
      <c r="N309" s="589">
        <v>2</v>
      </c>
      <c r="O309" s="589">
        <v>2</v>
      </c>
    </row>
    <row r="310" spans="1:15" s="3" customFormat="1" ht="75" hidden="1" x14ac:dyDescent="0.2">
      <c r="A310" s="144" t="s">
        <v>450</v>
      </c>
      <c r="B310" s="144" t="s">
        <v>451</v>
      </c>
      <c r="C310" s="144" t="s">
        <v>452</v>
      </c>
      <c r="D310" s="185"/>
      <c r="E310" s="186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</row>
    <row r="311" spans="1:15" s="16" customFormat="1" ht="15" customHeight="1" x14ac:dyDescent="0.2">
      <c r="A311" s="927" t="s">
        <v>570</v>
      </c>
      <c r="B311" s="928"/>
      <c r="C311" s="929"/>
      <c r="D311" s="238">
        <f>SUM(D300:D310)</f>
        <v>3553</v>
      </c>
      <c r="E311" s="238">
        <f t="shared" ref="E311:O311" si="23">SUM(E300:E310)</f>
        <v>3360</v>
      </c>
      <c r="F311" s="238">
        <f t="shared" si="23"/>
        <v>3986</v>
      </c>
      <c r="G311" s="238">
        <f t="shared" si="23"/>
        <v>3588</v>
      </c>
      <c r="H311" s="238">
        <f t="shared" si="23"/>
        <v>3116</v>
      </c>
      <c r="I311" s="238">
        <f t="shared" si="23"/>
        <v>3512</v>
      </c>
      <c r="J311" s="238">
        <f t="shared" si="23"/>
        <v>2973</v>
      </c>
      <c r="K311" s="238">
        <f t="shared" si="23"/>
        <v>2978</v>
      </c>
      <c r="L311" s="238">
        <f t="shared" si="23"/>
        <v>2986</v>
      </c>
      <c r="M311" s="238">
        <f t="shared" si="23"/>
        <v>2992</v>
      </c>
      <c r="N311" s="238">
        <f t="shared" si="23"/>
        <v>3427</v>
      </c>
      <c r="O311" s="238">
        <f t="shared" si="23"/>
        <v>3447</v>
      </c>
    </row>
    <row r="312" spans="1:15" s="3" customFormat="1" ht="15" customHeight="1" x14ac:dyDescent="0.2">
      <c r="A312" s="940" t="s">
        <v>30</v>
      </c>
      <c r="B312" s="941"/>
      <c r="C312" s="942"/>
      <c r="D312" s="185"/>
      <c r="E312" s="186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</row>
    <row r="313" spans="1:15" s="3" customFormat="1" ht="16.5" customHeight="1" x14ac:dyDescent="0.2">
      <c r="A313" s="141" t="s">
        <v>52</v>
      </c>
      <c r="B313" s="925" t="s">
        <v>53</v>
      </c>
      <c r="C313" s="926"/>
      <c r="D313" s="239"/>
      <c r="E313" s="239"/>
      <c r="F313" s="239"/>
      <c r="G313" s="239"/>
      <c r="H313" s="239"/>
      <c r="I313" s="239"/>
      <c r="J313" s="239"/>
      <c r="K313" s="239"/>
      <c r="L313" s="239"/>
      <c r="M313" s="239"/>
      <c r="N313" s="239"/>
      <c r="O313" s="239"/>
    </row>
    <row r="314" spans="1:15" s="3" customFormat="1" ht="104.25" customHeight="1" x14ac:dyDescent="0.2">
      <c r="A314" s="144" t="s">
        <v>453</v>
      </c>
      <c r="B314" s="144" t="s">
        <v>454</v>
      </c>
      <c r="C314" s="144" t="s">
        <v>455</v>
      </c>
      <c r="D314" s="575">
        <v>1</v>
      </c>
      <c r="E314" s="575"/>
      <c r="F314" s="575"/>
      <c r="G314" s="575"/>
      <c r="H314" s="575"/>
      <c r="I314" s="575"/>
      <c r="J314" s="575"/>
      <c r="K314" s="575"/>
      <c r="L314" s="575"/>
      <c r="M314" s="575"/>
      <c r="N314" s="575"/>
      <c r="O314" s="575"/>
    </row>
    <row r="315" spans="1:15" s="3" customFormat="1" ht="26.25" hidden="1" customHeight="1" x14ac:dyDescent="0.2">
      <c r="A315" s="141" t="s">
        <v>31</v>
      </c>
      <c r="B315" s="925" t="s">
        <v>32</v>
      </c>
      <c r="C315" s="926"/>
      <c r="D315" s="239"/>
      <c r="E315" s="239"/>
      <c r="F315" s="239"/>
      <c r="G315" s="239"/>
      <c r="H315" s="239"/>
      <c r="I315" s="239"/>
      <c r="J315" s="239"/>
      <c r="K315" s="239"/>
      <c r="L315" s="239"/>
      <c r="M315" s="239"/>
      <c r="N315" s="239"/>
      <c r="O315" s="239"/>
    </row>
    <row r="316" spans="1:15" s="3" customFormat="1" ht="60" hidden="1" x14ac:dyDescent="0.2">
      <c r="A316" s="144" t="s">
        <v>456</v>
      </c>
      <c r="B316" s="144" t="s">
        <v>457</v>
      </c>
      <c r="C316" s="144" t="s">
        <v>458</v>
      </c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</row>
    <row r="317" spans="1:15" s="3" customFormat="1" ht="62.25" hidden="1" customHeight="1" x14ac:dyDescent="0.2">
      <c r="A317" s="144" t="s">
        <v>459</v>
      </c>
      <c r="B317" s="144" t="s">
        <v>460</v>
      </c>
      <c r="C317" s="144" t="s">
        <v>461</v>
      </c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</row>
    <row r="318" spans="1:15" s="3" customFormat="1" ht="15" hidden="1" x14ac:dyDescent="0.2">
      <c r="A318" s="936" t="s">
        <v>462</v>
      </c>
      <c r="B318" s="936" t="s">
        <v>463</v>
      </c>
      <c r="C318" s="144" t="s">
        <v>555</v>
      </c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3"/>
    </row>
    <row r="319" spans="1:15" s="3" customFormat="1" ht="48.75" hidden="1" customHeight="1" x14ac:dyDescent="0.2">
      <c r="A319" s="937"/>
      <c r="B319" s="937"/>
      <c r="C319" s="144" t="s">
        <v>556</v>
      </c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</row>
    <row r="320" spans="1:15" s="3" customFormat="1" ht="15" hidden="1" customHeight="1" x14ac:dyDescent="0.2">
      <c r="A320" s="141" t="s">
        <v>66</v>
      </c>
      <c r="B320" s="925" t="s">
        <v>44</v>
      </c>
      <c r="C320" s="926"/>
      <c r="D320" s="239"/>
      <c r="E320" s="239"/>
      <c r="F320" s="239"/>
      <c r="G320" s="239"/>
      <c r="H320" s="239"/>
      <c r="I320" s="239"/>
      <c r="J320" s="239"/>
      <c r="K320" s="239"/>
      <c r="L320" s="239"/>
      <c r="M320" s="239"/>
      <c r="N320" s="239"/>
      <c r="O320" s="239"/>
    </row>
    <row r="321" spans="1:15" s="3" customFormat="1" ht="15" hidden="1" x14ac:dyDescent="0.2">
      <c r="A321" s="936" t="s">
        <v>464</v>
      </c>
      <c r="B321" s="936" t="s">
        <v>465</v>
      </c>
      <c r="C321" s="144" t="s">
        <v>557</v>
      </c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</row>
    <row r="322" spans="1:15" s="3" customFormat="1" ht="40.5" hidden="1" customHeight="1" x14ac:dyDescent="0.2">
      <c r="A322" s="937"/>
      <c r="B322" s="937"/>
      <c r="C322" s="144" t="s">
        <v>558</v>
      </c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</row>
    <row r="323" spans="1:15" s="3" customFormat="1" ht="59.25" hidden="1" customHeight="1" x14ac:dyDescent="0.2">
      <c r="A323" s="144" t="s">
        <v>466</v>
      </c>
      <c r="B323" s="146" t="s">
        <v>467</v>
      </c>
      <c r="C323" s="144" t="s">
        <v>468</v>
      </c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</row>
    <row r="324" spans="1:15" s="3" customFormat="1" ht="30" hidden="1" x14ac:dyDescent="0.2">
      <c r="A324" s="144" t="s">
        <v>469</v>
      </c>
      <c r="B324" s="146" t="s">
        <v>470</v>
      </c>
      <c r="C324" s="144" t="s">
        <v>471</v>
      </c>
      <c r="D324" s="244"/>
      <c r="E324" s="244"/>
      <c r="F324" s="244"/>
      <c r="G324" s="244"/>
      <c r="H324" s="244"/>
      <c r="I324" s="244"/>
      <c r="J324" s="244"/>
      <c r="K324" s="244"/>
      <c r="L324" s="244"/>
      <c r="M324" s="244"/>
      <c r="N324" s="244"/>
      <c r="O324" s="244"/>
    </row>
    <row r="325" spans="1:15" s="3" customFormat="1" ht="15" hidden="1" x14ac:dyDescent="0.2">
      <c r="A325" s="936" t="s">
        <v>472</v>
      </c>
      <c r="B325" s="938" t="s">
        <v>39</v>
      </c>
      <c r="C325" s="144" t="s">
        <v>559</v>
      </c>
      <c r="D325" s="244"/>
      <c r="E325" s="244"/>
      <c r="F325" s="244"/>
      <c r="G325" s="244"/>
      <c r="H325" s="244"/>
      <c r="I325" s="244"/>
      <c r="J325" s="244"/>
      <c r="K325" s="244"/>
      <c r="L325" s="244"/>
      <c r="M325" s="244"/>
      <c r="N325" s="244"/>
      <c r="O325" s="244"/>
    </row>
    <row r="326" spans="1:15" s="3" customFormat="1" ht="15" hidden="1" x14ac:dyDescent="0.2">
      <c r="A326" s="937"/>
      <c r="B326" s="939"/>
      <c r="C326" s="144" t="s">
        <v>473</v>
      </c>
      <c r="D326" s="244"/>
      <c r="E326" s="244"/>
      <c r="F326" s="244"/>
      <c r="G326" s="244"/>
      <c r="H326" s="244"/>
      <c r="I326" s="244"/>
      <c r="J326" s="244"/>
      <c r="K326" s="244"/>
      <c r="L326" s="244"/>
      <c r="M326" s="244"/>
      <c r="N326" s="244"/>
      <c r="O326" s="244"/>
    </row>
    <row r="327" spans="1:15" s="3" customFormat="1" ht="30" hidden="1" x14ac:dyDescent="0.2">
      <c r="A327" s="144" t="s">
        <v>474</v>
      </c>
      <c r="B327" s="146" t="s">
        <v>475</v>
      </c>
      <c r="C327" s="144" t="s">
        <v>476</v>
      </c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</row>
    <row r="328" spans="1:15" s="3" customFormat="1" ht="14.25" customHeight="1" x14ac:dyDescent="0.2">
      <c r="A328" s="141" t="s">
        <v>8</v>
      </c>
      <c r="B328" s="925" t="s">
        <v>9</v>
      </c>
      <c r="C328" s="926"/>
      <c r="D328" s="239"/>
      <c r="E328" s="239"/>
      <c r="F328" s="239"/>
      <c r="G328" s="239"/>
      <c r="H328" s="239"/>
      <c r="I328" s="239"/>
      <c r="J328" s="239"/>
      <c r="K328" s="239"/>
      <c r="L328" s="239"/>
      <c r="M328" s="239"/>
      <c r="N328" s="239"/>
      <c r="O328" s="239"/>
    </row>
    <row r="329" spans="1:15" s="3" customFormat="1" ht="14.25" hidden="1" customHeight="1" x14ac:dyDescent="0.2">
      <c r="A329" s="5"/>
      <c r="B329" s="154"/>
      <c r="C329" s="155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231"/>
      <c r="O329" s="231"/>
    </row>
    <row r="330" spans="1:15" s="3" customFormat="1" ht="45" x14ac:dyDescent="0.2">
      <c r="A330" s="144" t="s">
        <v>477</v>
      </c>
      <c r="B330" s="144" t="s">
        <v>478</v>
      </c>
      <c r="C330" s="144" t="s">
        <v>479</v>
      </c>
      <c r="D330" s="589">
        <v>2</v>
      </c>
      <c r="E330" s="589">
        <v>2</v>
      </c>
      <c r="F330" s="589">
        <v>2</v>
      </c>
      <c r="G330" s="589">
        <v>2</v>
      </c>
      <c r="H330" s="589">
        <v>2</v>
      </c>
      <c r="I330" s="589">
        <v>2</v>
      </c>
      <c r="J330" s="589">
        <v>2</v>
      </c>
      <c r="K330" s="589">
        <v>2</v>
      </c>
      <c r="L330" s="589">
        <v>2</v>
      </c>
      <c r="M330" s="589">
        <v>2</v>
      </c>
      <c r="N330" s="589">
        <v>2</v>
      </c>
      <c r="O330" s="589">
        <v>2</v>
      </c>
    </row>
    <row r="331" spans="1:15" s="3" customFormat="1" ht="45" hidden="1" x14ac:dyDescent="0.2">
      <c r="A331" s="144" t="s">
        <v>480</v>
      </c>
      <c r="B331" s="144" t="s">
        <v>481</v>
      </c>
      <c r="C331" s="144" t="s">
        <v>482</v>
      </c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</row>
    <row r="332" spans="1:15" s="3" customFormat="1" ht="75" hidden="1" x14ac:dyDescent="0.2">
      <c r="A332" s="144" t="s">
        <v>483</v>
      </c>
      <c r="B332" s="144" t="s">
        <v>484</v>
      </c>
      <c r="C332" s="144" t="s">
        <v>485</v>
      </c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</row>
    <row r="333" spans="1:15" s="3" customFormat="1" ht="30" hidden="1" x14ac:dyDescent="0.2">
      <c r="A333" s="144" t="s">
        <v>486</v>
      </c>
      <c r="B333" s="144" t="s">
        <v>38</v>
      </c>
      <c r="C333" s="144" t="s">
        <v>487</v>
      </c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</row>
    <row r="334" spans="1:15" s="3" customFormat="1" ht="60" hidden="1" x14ac:dyDescent="0.2">
      <c r="A334" s="144" t="s">
        <v>488</v>
      </c>
      <c r="B334" s="144" t="s">
        <v>489</v>
      </c>
      <c r="C334" s="144" t="s">
        <v>490</v>
      </c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</row>
    <row r="335" spans="1:15" s="3" customFormat="1" ht="30" hidden="1" x14ac:dyDescent="0.2">
      <c r="A335" s="144" t="s">
        <v>491</v>
      </c>
      <c r="B335" s="144" t="s">
        <v>560</v>
      </c>
      <c r="C335" s="144" t="s">
        <v>492</v>
      </c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</row>
    <row r="336" spans="1:15" s="3" customFormat="1" ht="75" hidden="1" x14ac:dyDescent="0.2">
      <c r="A336" s="144" t="s">
        <v>491</v>
      </c>
      <c r="B336" s="144" t="s">
        <v>493</v>
      </c>
      <c r="C336" s="144" t="s">
        <v>492</v>
      </c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</row>
    <row r="337" spans="1:15" s="3" customFormat="1" ht="60" hidden="1" x14ac:dyDescent="0.2">
      <c r="A337" s="144" t="s">
        <v>494</v>
      </c>
      <c r="B337" s="144" t="s">
        <v>495</v>
      </c>
      <c r="C337" s="144" t="s">
        <v>496</v>
      </c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</row>
    <row r="338" spans="1:15" s="3" customFormat="1" ht="45" hidden="1" x14ac:dyDescent="0.2">
      <c r="A338" s="5" t="s">
        <v>497</v>
      </c>
      <c r="B338" s="5" t="s">
        <v>498</v>
      </c>
      <c r="C338" s="5" t="s">
        <v>499</v>
      </c>
      <c r="D338" s="183"/>
      <c r="E338" s="183"/>
      <c r="F338" s="183"/>
      <c r="G338" s="183"/>
      <c r="H338" s="183"/>
      <c r="I338" s="183"/>
      <c r="J338" s="183"/>
      <c r="K338" s="183"/>
      <c r="L338" s="183"/>
      <c r="M338" s="183"/>
      <c r="N338" s="183"/>
      <c r="O338" s="183"/>
    </row>
    <row r="339" spans="1:15" s="3" customFormat="1" ht="75" hidden="1" x14ac:dyDescent="0.2">
      <c r="A339" s="5" t="s">
        <v>500</v>
      </c>
      <c r="B339" s="5" t="s">
        <v>501</v>
      </c>
      <c r="C339" s="5" t="s">
        <v>502</v>
      </c>
      <c r="D339" s="183"/>
      <c r="E339" s="183"/>
      <c r="F339" s="183"/>
      <c r="G339" s="183"/>
      <c r="H339" s="183"/>
      <c r="I339" s="183"/>
      <c r="J339" s="183"/>
      <c r="K339" s="183"/>
      <c r="L339" s="183"/>
      <c r="M339" s="183"/>
      <c r="N339" s="183"/>
      <c r="O339" s="183"/>
    </row>
    <row r="340" spans="1:15" ht="28.5" customHeight="1" x14ac:dyDescent="0.2">
      <c r="A340" s="141" t="s">
        <v>10</v>
      </c>
      <c r="B340" s="925" t="s">
        <v>11</v>
      </c>
      <c r="C340" s="926"/>
      <c r="D340" s="239"/>
      <c r="E340" s="239"/>
      <c r="F340" s="239"/>
      <c r="G340" s="239"/>
      <c r="H340" s="239"/>
      <c r="I340" s="239"/>
      <c r="J340" s="239"/>
      <c r="K340" s="239"/>
      <c r="L340" s="239"/>
      <c r="M340" s="239"/>
      <c r="N340" s="239"/>
      <c r="O340" s="239"/>
    </row>
    <row r="341" spans="1:15" ht="37.5" customHeight="1" x14ac:dyDescent="0.2">
      <c r="A341" s="144" t="s">
        <v>503</v>
      </c>
      <c r="B341" s="144" t="s">
        <v>504</v>
      </c>
      <c r="C341" s="144" t="s">
        <v>505</v>
      </c>
      <c r="D341" s="575">
        <v>3</v>
      </c>
      <c r="E341" s="575"/>
      <c r="F341" s="575"/>
      <c r="G341" s="575"/>
      <c r="H341" s="575"/>
      <c r="I341" s="575"/>
      <c r="J341" s="575"/>
      <c r="K341" s="575"/>
      <c r="L341" s="575"/>
      <c r="M341" s="575"/>
      <c r="N341" s="575"/>
      <c r="O341" s="575"/>
    </row>
    <row r="342" spans="1:15" ht="72.75" hidden="1" customHeight="1" x14ac:dyDescent="0.2">
      <c r="A342" s="144" t="s">
        <v>506</v>
      </c>
      <c r="B342" s="144" t="s">
        <v>507</v>
      </c>
      <c r="C342" s="144" t="s">
        <v>508</v>
      </c>
      <c r="D342" s="575"/>
      <c r="E342" s="575"/>
      <c r="F342" s="575"/>
      <c r="G342" s="575"/>
      <c r="H342" s="575"/>
      <c r="I342" s="575"/>
      <c r="J342" s="575"/>
      <c r="K342" s="575"/>
      <c r="L342" s="575"/>
      <c r="M342" s="575"/>
      <c r="N342" s="575"/>
      <c r="O342" s="575"/>
    </row>
    <row r="343" spans="1:15" ht="60" x14ac:dyDescent="0.2">
      <c r="A343" s="144" t="s">
        <v>528</v>
      </c>
      <c r="B343" s="144" t="s">
        <v>529</v>
      </c>
      <c r="C343" s="144" t="s">
        <v>530</v>
      </c>
      <c r="D343" s="575">
        <v>1</v>
      </c>
      <c r="E343" s="575"/>
      <c r="F343" s="575"/>
      <c r="G343" s="575"/>
      <c r="H343" s="575"/>
      <c r="I343" s="575"/>
      <c r="J343" s="575"/>
      <c r="K343" s="575"/>
      <c r="L343" s="575"/>
      <c r="M343" s="575"/>
      <c r="N343" s="575"/>
      <c r="O343" s="575"/>
    </row>
    <row r="344" spans="1:15" ht="15" hidden="1" x14ac:dyDescent="0.2">
      <c r="A344" s="144" t="s">
        <v>531</v>
      </c>
      <c r="B344" s="144" t="s">
        <v>54</v>
      </c>
      <c r="C344" s="144" t="s">
        <v>532</v>
      </c>
      <c r="D344" s="575"/>
      <c r="E344" s="575"/>
      <c r="F344" s="575"/>
      <c r="G344" s="575"/>
      <c r="H344" s="575"/>
      <c r="I344" s="575"/>
      <c r="J344" s="575"/>
      <c r="K344" s="575"/>
      <c r="L344" s="575"/>
      <c r="M344" s="575"/>
      <c r="N344" s="575"/>
      <c r="O344" s="575"/>
    </row>
    <row r="345" spans="1:15" ht="30" x14ac:dyDescent="0.2">
      <c r="A345" s="144" t="s">
        <v>514</v>
      </c>
      <c r="B345" s="144" t="s">
        <v>515</v>
      </c>
      <c r="C345" s="144" t="s">
        <v>516</v>
      </c>
      <c r="D345" s="575">
        <v>2</v>
      </c>
      <c r="E345" s="575"/>
      <c r="F345" s="575"/>
      <c r="G345" s="575"/>
      <c r="H345" s="575"/>
      <c r="I345" s="575"/>
      <c r="J345" s="575"/>
      <c r="K345" s="575"/>
      <c r="L345" s="575"/>
      <c r="M345" s="575"/>
      <c r="N345" s="575"/>
      <c r="O345" s="575"/>
    </row>
    <row r="346" spans="1:15" ht="61.5" hidden="1" customHeight="1" x14ac:dyDescent="0.2">
      <c r="A346" s="144" t="s">
        <v>514</v>
      </c>
      <c r="B346" s="144" t="s">
        <v>561</v>
      </c>
      <c r="C346" s="144" t="s">
        <v>562</v>
      </c>
      <c r="D346" s="575"/>
      <c r="E346" s="575"/>
      <c r="F346" s="575"/>
      <c r="G346" s="575"/>
      <c r="H346" s="575"/>
      <c r="I346" s="575"/>
      <c r="J346" s="575"/>
      <c r="K346" s="575"/>
      <c r="L346" s="575"/>
      <c r="M346" s="575"/>
      <c r="N346" s="575"/>
      <c r="O346" s="575"/>
    </row>
    <row r="347" spans="1:15" ht="32.25" customHeight="1" x14ac:dyDescent="0.2">
      <c r="A347" s="144" t="s">
        <v>509</v>
      </c>
      <c r="B347" s="144" t="s">
        <v>510</v>
      </c>
      <c r="C347" s="144" t="s">
        <v>511</v>
      </c>
      <c r="D347" s="575">
        <v>2</v>
      </c>
      <c r="E347" s="575"/>
      <c r="F347" s="575"/>
      <c r="G347" s="575"/>
      <c r="H347" s="575"/>
      <c r="I347" s="575"/>
      <c r="J347" s="575"/>
      <c r="K347" s="575"/>
      <c r="L347" s="575"/>
      <c r="M347" s="575"/>
      <c r="N347" s="575"/>
      <c r="O347" s="575"/>
    </row>
    <row r="348" spans="1:15" ht="30" hidden="1" x14ac:dyDescent="0.2">
      <c r="A348" s="144" t="s">
        <v>512</v>
      </c>
      <c r="B348" s="144" t="s">
        <v>67</v>
      </c>
      <c r="C348" s="144" t="s">
        <v>513</v>
      </c>
      <c r="D348" s="575"/>
      <c r="E348" s="575"/>
      <c r="F348" s="575"/>
      <c r="G348" s="575"/>
      <c r="H348" s="575"/>
      <c r="I348" s="575"/>
      <c r="J348" s="575"/>
      <c r="K348" s="575"/>
      <c r="L348" s="575"/>
      <c r="M348" s="575"/>
      <c r="N348" s="575"/>
      <c r="O348" s="575"/>
    </row>
    <row r="349" spans="1:15" ht="30" x14ac:dyDescent="0.2">
      <c r="A349" s="144" t="s">
        <v>533</v>
      </c>
      <c r="B349" s="144" t="s">
        <v>534</v>
      </c>
      <c r="C349" s="144" t="s">
        <v>535</v>
      </c>
      <c r="D349" s="594">
        <v>1</v>
      </c>
      <c r="E349" s="594"/>
      <c r="F349" s="594"/>
      <c r="G349" s="594"/>
      <c r="H349" s="594"/>
      <c r="I349" s="594"/>
      <c r="J349" s="594"/>
      <c r="K349" s="594"/>
      <c r="L349" s="594"/>
      <c r="M349" s="594"/>
      <c r="N349" s="594"/>
      <c r="O349" s="594"/>
    </row>
    <row r="350" spans="1:15" ht="15" customHeight="1" x14ac:dyDescent="0.2">
      <c r="A350" s="141" t="s">
        <v>68</v>
      </c>
      <c r="B350" s="925" t="s">
        <v>69</v>
      </c>
      <c r="C350" s="926"/>
      <c r="D350" s="232"/>
      <c r="E350" s="232"/>
      <c r="F350" s="232"/>
      <c r="G350" s="232"/>
      <c r="H350" s="232"/>
      <c r="I350" s="232"/>
      <c r="J350" s="232"/>
      <c r="K350" s="232"/>
      <c r="L350" s="232"/>
      <c r="M350" s="232"/>
      <c r="N350" s="232"/>
      <c r="O350" s="232"/>
    </row>
    <row r="351" spans="1:15" ht="45" hidden="1" x14ac:dyDescent="0.2">
      <c r="A351" s="144" t="s">
        <v>536</v>
      </c>
      <c r="B351" s="144" t="s">
        <v>537</v>
      </c>
      <c r="C351" s="144" t="s">
        <v>538</v>
      </c>
      <c r="D351" s="218"/>
      <c r="E351" s="218"/>
      <c r="F351" s="218"/>
      <c r="G351" s="218"/>
      <c r="H351" s="218"/>
      <c r="I351" s="218"/>
      <c r="J351" s="218"/>
      <c r="K351" s="218"/>
      <c r="L351" s="218"/>
      <c r="M351" s="218"/>
      <c r="N351" s="218"/>
      <c r="O351" s="218"/>
    </row>
    <row r="352" spans="1:15" ht="62.25" hidden="1" customHeight="1" x14ac:dyDescent="0.2">
      <c r="A352" s="144" t="s">
        <v>539</v>
      </c>
      <c r="B352" s="144" t="s">
        <v>540</v>
      </c>
      <c r="C352" s="144" t="s">
        <v>541</v>
      </c>
      <c r="D352" s="218"/>
      <c r="E352" s="218"/>
      <c r="F352" s="218"/>
      <c r="G352" s="218"/>
      <c r="H352" s="218"/>
      <c r="I352" s="218"/>
      <c r="J352" s="218"/>
      <c r="K352" s="218"/>
      <c r="L352" s="218"/>
      <c r="M352" s="218"/>
      <c r="N352" s="218"/>
      <c r="O352" s="218"/>
    </row>
    <row r="353" spans="1:16" s="16" customFormat="1" ht="21.75" customHeight="1" x14ac:dyDescent="0.2">
      <c r="A353" s="927" t="s">
        <v>571</v>
      </c>
      <c r="B353" s="928"/>
      <c r="C353" s="929"/>
      <c r="D353" s="245">
        <f>SUM(D314:D352)</f>
        <v>12</v>
      </c>
      <c r="E353" s="245">
        <f t="shared" ref="E353:O353" si="24">SUM(E314:E352)</f>
        <v>2</v>
      </c>
      <c r="F353" s="245">
        <f t="shared" si="24"/>
        <v>2</v>
      </c>
      <c r="G353" s="245">
        <f t="shared" si="24"/>
        <v>2</v>
      </c>
      <c r="H353" s="245">
        <f t="shared" si="24"/>
        <v>2</v>
      </c>
      <c r="I353" s="245">
        <f t="shared" si="24"/>
        <v>2</v>
      </c>
      <c r="J353" s="245">
        <f t="shared" si="24"/>
        <v>2</v>
      </c>
      <c r="K353" s="245">
        <f t="shared" si="24"/>
        <v>2</v>
      </c>
      <c r="L353" s="245">
        <f t="shared" si="24"/>
        <v>2</v>
      </c>
      <c r="M353" s="245">
        <f t="shared" si="24"/>
        <v>2</v>
      </c>
      <c r="N353" s="245">
        <f t="shared" si="24"/>
        <v>2</v>
      </c>
      <c r="O353" s="245">
        <f t="shared" si="24"/>
        <v>2</v>
      </c>
    </row>
    <row r="354" spans="1:16" s="19" customFormat="1" ht="21.75" customHeight="1" x14ac:dyDescent="0.2">
      <c r="A354" s="930" t="s">
        <v>628</v>
      </c>
      <c r="B354" s="931"/>
      <c r="C354" s="932"/>
      <c r="D354" s="246"/>
      <c r="E354" s="246"/>
      <c r="F354" s="246"/>
      <c r="G354" s="246"/>
      <c r="H354" s="246"/>
      <c r="I354" s="246"/>
      <c r="J354" s="246"/>
      <c r="K354" s="246"/>
      <c r="L354" s="246"/>
      <c r="M354" s="246"/>
      <c r="N354" s="246"/>
      <c r="O354" s="246"/>
    </row>
    <row r="355" spans="1:16" s="80" customFormat="1" ht="24" customHeight="1" x14ac:dyDescent="0.3">
      <c r="A355" s="933" t="s">
        <v>372</v>
      </c>
      <c r="B355" s="934"/>
      <c r="C355" s="935"/>
      <c r="D355" s="247">
        <f t="shared" ref="D355:O355" si="25">SUM(D353+D311+D297+D284+D272+D262+D198+D191+D172)</f>
        <v>3648</v>
      </c>
      <c r="E355" s="247">
        <f t="shared" si="25"/>
        <v>3438</v>
      </c>
      <c r="F355" s="247">
        <f t="shared" si="25"/>
        <v>4059</v>
      </c>
      <c r="G355" s="247">
        <f t="shared" si="25"/>
        <v>3656</v>
      </c>
      <c r="H355" s="247">
        <f t="shared" si="25"/>
        <v>3181</v>
      </c>
      <c r="I355" s="247">
        <f t="shared" si="25"/>
        <v>3579</v>
      </c>
      <c r="J355" s="247">
        <f t="shared" si="25"/>
        <v>3034</v>
      </c>
      <c r="K355" s="247">
        <f t="shared" si="25"/>
        <v>3037</v>
      </c>
      <c r="L355" s="247">
        <f t="shared" si="25"/>
        <v>3046</v>
      </c>
      <c r="M355" s="247">
        <f t="shared" si="25"/>
        <v>3050</v>
      </c>
      <c r="N355" s="247">
        <f t="shared" si="25"/>
        <v>3485</v>
      </c>
      <c r="O355" s="247">
        <f t="shared" si="25"/>
        <v>3505</v>
      </c>
      <c r="P355" s="136"/>
    </row>
    <row r="356" spans="1:16" x14ac:dyDescent="0.2">
      <c r="D356" s="7"/>
      <c r="E356" s="14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6" x14ac:dyDescent="0.2">
      <c r="D357" s="103"/>
      <c r="E357" s="104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</row>
    <row r="358" spans="1:16" x14ac:dyDescent="0.2">
      <c r="D358" s="248"/>
      <c r="E358" s="249"/>
      <c r="F358" s="248"/>
      <c r="G358" s="248"/>
      <c r="H358" s="248"/>
      <c r="I358" s="248"/>
      <c r="J358" s="248"/>
      <c r="K358" s="248"/>
      <c r="L358" s="248"/>
      <c r="M358" s="248"/>
      <c r="N358" s="248"/>
      <c r="O358" s="248"/>
    </row>
    <row r="359" spans="1:16" ht="18.75" x14ac:dyDescent="0.2">
      <c r="D359" s="250"/>
      <c r="E359" s="250"/>
      <c r="F359" s="250"/>
      <c r="G359" s="250"/>
      <c r="H359" s="250"/>
      <c r="I359" s="250"/>
      <c r="J359" s="250"/>
      <c r="K359" s="250"/>
      <c r="L359" s="250"/>
      <c r="M359" s="250"/>
      <c r="N359" s="250"/>
      <c r="O359" s="250"/>
    </row>
    <row r="361" spans="1:16" ht="14.25" x14ac:dyDescent="0.2">
      <c r="D361" s="251"/>
      <c r="E361" s="251"/>
      <c r="F361" s="251"/>
      <c r="G361" s="251"/>
      <c r="H361" s="251"/>
      <c r="I361" s="251"/>
      <c r="J361" s="251"/>
      <c r="K361" s="251"/>
      <c r="L361" s="251"/>
      <c r="M361" s="251"/>
      <c r="N361" s="251"/>
      <c r="O361" s="251"/>
    </row>
    <row r="362" spans="1:16" ht="14.25" x14ac:dyDescent="0.2">
      <c r="D362" s="252"/>
      <c r="E362" s="253"/>
      <c r="F362" s="252"/>
      <c r="G362" s="252"/>
      <c r="H362" s="252"/>
      <c r="I362" s="252"/>
      <c r="J362" s="252"/>
      <c r="K362" s="252"/>
      <c r="L362" s="252"/>
      <c r="M362" s="252"/>
      <c r="N362" s="252"/>
      <c r="O362" s="252"/>
    </row>
  </sheetData>
  <mergeCells count="172">
    <mergeCell ref="A11:A12"/>
    <mergeCell ref="B11:B12"/>
    <mergeCell ref="A13:A14"/>
    <mergeCell ref="B13:B14"/>
    <mergeCell ref="A15:A16"/>
    <mergeCell ref="B15:B16"/>
    <mergeCell ref="M1:O1"/>
    <mergeCell ref="L2:O2"/>
    <mergeCell ref="A3:O3"/>
    <mergeCell ref="D4:O4"/>
    <mergeCell ref="A7:C7"/>
    <mergeCell ref="B10:C10"/>
    <mergeCell ref="A33:A38"/>
    <mergeCell ref="B33:B38"/>
    <mergeCell ref="A39:A42"/>
    <mergeCell ref="B39:B42"/>
    <mergeCell ref="A43:A46"/>
    <mergeCell ref="B43:B46"/>
    <mergeCell ref="A17:A20"/>
    <mergeCell ref="B17:B20"/>
    <mergeCell ref="A21:A26"/>
    <mergeCell ref="B21:B26"/>
    <mergeCell ref="A27:A32"/>
    <mergeCell ref="B27:B32"/>
    <mergeCell ref="A58:A60"/>
    <mergeCell ref="B58:B60"/>
    <mergeCell ref="A63:A66"/>
    <mergeCell ref="B63:B66"/>
    <mergeCell ref="A67:A71"/>
    <mergeCell ref="B67:B71"/>
    <mergeCell ref="A47:A50"/>
    <mergeCell ref="B47:B50"/>
    <mergeCell ref="A51:A53"/>
    <mergeCell ref="B51:B53"/>
    <mergeCell ref="A54:A56"/>
    <mergeCell ref="B54:B56"/>
    <mergeCell ref="A88:C88"/>
    <mergeCell ref="B89:C89"/>
    <mergeCell ref="A94:C94"/>
    <mergeCell ref="B95:C95"/>
    <mergeCell ref="A96:A106"/>
    <mergeCell ref="B96:B101"/>
    <mergeCell ref="B102:B106"/>
    <mergeCell ref="C103:C106"/>
    <mergeCell ref="A72:A73"/>
    <mergeCell ref="B72:B73"/>
    <mergeCell ref="A74:C74"/>
    <mergeCell ref="B75:C75"/>
    <mergeCell ref="A79:C79"/>
    <mergeCell ref="B80:C80"/>
    <mergeCell ref="J103:J106"/>
    <mergeCell ref="K103:K106"/>
    <mergeCell ref="L103:L106"/>
    <mergeCell ref="M103:M106"/>
    <mergeCell ref="N103:N106"/>
    <mergeCell ref="O103:O106"/>
    <mergeCell ref="D103:D106"/>
    <mergeCell ref="E103:E106"/>
    <mergeCell ref="F103:F106"/>
    <mergeCell ref="G103:G106"/>
    <mergeCell ref="H103:H106"/>
    <mergeCell ref="I103:I106"/>
    <mergeCell ref="A124:A126"/>
    <mergeCell ref="B124:B126"/>
    <mergeCell ref="A128:A129"/>
    <mergeCell ref="B128:B129"/>
    <mergeCell ref="A130:A133"/>
    <mergeCell ref="B130:B133"/>
    <mergeCell ref="A113:A114"/>
    <mergeCell ref="B113:B114"/>
    <mergeCell ref="B119:B121"/>
    <mergeCell ref="A120:A121"/>
    <mergeCell ref="A122:A123"/>
    <mergeCell ref="B122:B123"/>
    <mergeCell ref="A143:A144"/>
    <mergeCell ref="B143:B144"/>
    <mergeCell ref="A145:A146"/>
    <mergeCell ref="B145:B146"/>
    <mergeCell ref="A148:C148"/>
    <mergeCell ref="B149:C149"/>
    <mergeCell ref="A134:A136"/>
    <mergeCell ref="B134:B136"/>
    <mergeCell ref="A137:A139"/>
    <mergeCell ref="B137:B139"/>
    <mergeCell ref="A140:C140"/>
    <mergeCell ref="B141:C141"/>
    <mergeCell ref="A171:C171"/>
    <mergeCell ref="A172:C172"/>
    <mergeCell ref="A173:C173"/>
    <mergeCell ref="B174:C174"/>
    <mergeCell ref="A176:A177"/>
    <mergeCell ref="B176:B177"/>
    <mergeCell ref="C176:C177"/>
    <mergeCell ref="A151:C151"/>
    <mergeCell ref="B152:C152"/>
    <mergeCell ref="A157:A159"/>
    <mergeCell ref="B157:B159"/>
    <mergeCell ref="A163:C163"/>
    <mergeCell ref="B164:C164"/>
    <mergeCell ref="J176:J177"/>
    <mergeCell ref="K176:K177"/>
    <mergeCell ref="L176:L177"/>
    <mergeCell ref="M176:M177"/>
    <mergeCell ref="N176:N177"/>
    <mergeCell ref="O176:O177"/>
    <mergeCell ref="D176:D177"/>
    <mergeCell ref="E176:E177"/>
    <mergeCell ref="F176:F177"/>
    <mergeCell ref="G176:G177"/>
    <mergeCell ref="H176:H177"/>
    <mergeCell ref="I176:I177"/>
    <mergeCell ref="A192:C192"/>
    <mergeCell ref="B193:C193"/>
    <mergeCell ref="A198:B198"/>
    <mergeCell ref="A199:C199"/>
    <mergeCell ref="A200:C200"/>
    <mergeCell ref="A201:C201"/>
    <mergeCell ref="A180:A182"/>
    <mergeCell ref="B180:B182"/>
    <mergeCell ref="B187:C187"/>
    <mergeCell ref="A188:A190"/>
    <mergeCell ref="B188:B190"/>
    <mergeCell ref="A191:C191"/>
    <mergeCell ref="B231:C231"/>
    <mergeCell ref="A239:C239"/>
    <mergeCell ref="B240:C240"/>
    <mergeCell ref="A246:C246"/>
    <mergeCell ref="A251:C251"/>
    <mergeCell ref="B252:C252"/>
    <mergeCell ref="B202:C202"/>
    <mergeCell ref="A214:C214"/>
    <mergeCell ref="B215:C215"/>
    <mergeCell ref="A223:C223"/>
    <mergeCell ref="B224:C224"/>
    <mergeCell ref="A230:C230"/>
    <mergeCell ref="B269:C269"/>
    <mergeCell ref="A272:C272"/>
    <mergeCell ref="A273:C273"/>
    <mergeCell ref="B274:C274"/>
    <mergeCell ref="B281:C281"/>
    <mergeCell ref="A284:C284"/>
    <mergeCell ref="A257:C257"/>
    <mergeCell ref="B258:C258"/>
    <mergeCell ref="B260:C260"/>
    <mergeCell ref="A262:C262"/>
    <mergeCell ref="A263:C263"/>
    <mergeCell ref="B264:C264"/>
    <mergeCell ref="B306:C306"/>
    <mergeCell ref="B308:C308"/>
    <mergeCell ref="A311:C311"/>
    <mergeCell ref="A312:C312"/>
    <mergeCell ref="B313:C313"/>
    <mergeCell ref="B315:C315"/>
    <mergeCell ref="A285:B285"/>
    <mergeCell ref="B286:C286"/>
    <mergeCell ref="B290:C290"/>
    <mergeCell ref="A297:C297"/>
    <mergeCell ref="A298:C298"/>
    <mergeCell ref="B299:C299"/>
    <mergeCell ref="B328:C328"/>
    <mergeCell ref="B340:C340"/>
    <mergeCell ref="B350:C350"/>
    <mergeCell ref="A353:C353"/>
    <mergeCell ref="A354:C354"/>
    <mergeCell ref="A355:C355"/>
    <mergeCell ref="A318:A319"/>
    <mergeCell ref="B318:B319"/>
    <mergeCell ref="B320:C320"/>
    <mergeCell ref="A321:A322"/>
    <mergeCell ref="B321:B322"/>
    <mergeCell ref="A325:A326"/>
    <mergeCell ref="B325:B326"/>
  </mergeCells>
  <hyperlinks>
    <hyperlink ref="A8" location="P41" display="P41" xr:uid="{00000000-0004-0000-0200-000000000000}"/>
  </hyperlinks>
  <pageMargins left="0.25" right="0.25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"/>
  <sheetViews>
    <sheetView zoomScale="70" zoomScaleNormal="70" workbookViewId="0">
      <selection activeCell="D9" sqref="D9:O9"/>
    </sheetView>
  </sheetViews>
  <sheetFormatPr defaultRowHeight="15" x14ac:dyDescent="0.25"/>
  <cols>
    <col min="1" max="1" width="12.28515625" customWidth="1"/>
    <col min="2" max="2" width="38.85546875" customWidth="1"/>
    <col min="3" max="3" width="36.7109375" customWidth="1"/>
    <col min="4" max="4" width="8.28515625" customWidth="1"/>
    <col min="5" max="5" width="7.7109375" customWidth="1"/>
    <col min="6" max="6" width="7.5703125" customWidth="1"/>
    <col min="7" max="7" width="7.28515625" customWidth="1"/>
    <col min="8" max="8" width="8.42578125" customWidth="1"/>
  </cols>
  <sheetData>
    <row r="1" spans="1:17" ht="37.5" customHeight="1" x14ac:dyDescent="0.25">
      <c r="A1" s="273"/>
      <c r="B1" s="272"/>
      <c r="C1" s="272"/>
      <c r="D1" s="272"/>
    </row>
    <row r="2" spans="1:17" ht="15.75" x14ac:dyDescent="0.25">
      <c r="A2" s="268">
        <v>1</v>
      </c>
      <c r="B2" s="268">
        <v>2</v>
      </c>
      <c r="C2" s="268">
        <v>3</v>
      </c>
      <c r="D2" s="271">
        <v>5</v>
      </c>
      <c r="E2" s="271">
        <v>6</v>
      </c>
      <c r="F2" s="270">
        <v>7</v>
      </c>
      <c r="G2" s="270">
        <v>8</v>
      </c>
      <c r="H2" s="270">
        <v>9</v>
      </c>
      <c r="I2" s="270">
        <v>10</v>
      </c>
      <c r="J2" s="270">
        <v>11</v>
      </c>
      <c r="K2" s="269">
        <v>12</v>
      </c>
      <c r="L2" s="269">
        <v>13</v>
      </c>
      <c r="M2" s="269">
        <v>14</v>
      </c>
      <c r="N2" s="269">
        <v>15</v>
      </c>
      <c r="O2" s="269">
        <v>16</v>
      </c>
      <c r="P2" s="255"/>
      <c r="Q2" s="255"/>
    </row>
    <row r="3" spans="1:17" ht="15.75" x14ac:dyDescent="0.25">
      <c r="A3" s="268"/>
      <c r="B3" s="268"/>
      <c r="C3" s="268"/>
      <c r="D3" s="267">
        <v>2024</v>
      </c>
      <c r="E3" s="266">
        <v>2025</v>
      </c>
      <c r="F3" s="265">
        <v>2026</v>
      </c>
      <c r="G3" s="265">
        <v>2027</v>
      </c>
      <c r="H3" s="265">
        <v>2028</v>
      </c>
      <c r="I3" s="265">
        <v>2029</v>
      </c>
      <c r="J3" s="265">
        <v>2030</v>
      </c>
      <c r="K3" s="264">
        <v>2031</v>
      </c>
      <c r="L3" s="264">
        <v>2032</v>
      </c>
      <c r="M3" s="264">
        <v>2033</v>
      </c>
      <c r="N3" s="264">
        <v>2034</v>
      </c>
      <c r="O3" s="264">
        <v>2035</v>
      </c>
      <c r="P3" s="255"/>
      <c r="Q3" s="255"/>
    </row>
    <row r="4" spans="1:17" s="4" customFormat="1" ht="19.5" customHeight="1" x14ac:dyDescent="0.25">
      <c r="A4" s="1055" t="s">
        <v>35</v>
      </c>
      <c r="B4" s="1055"/>
      <c r="C4" s="1055"/>
      <c r="D4" s="258"/>
      <c r="E4" s="263"/>
      <c r="F4" s="258"/>
      <c r="G4" s="258"/>
      <c r="H4" s="258"/>
      <c r="I4" s="258"/>
      <c r="J4" s="258"/>
      <c r="K4" s="257"/>
      <c r="L4" s="257"/>
      <c r="M4" s="257"/>
      <c r="N4" s="257"/>
      <c r="O4" s="257"/>
      <c r="P4" s="257"/>
      <c r="Q4" s="257"/>
    </row>
    <row r="5" spans="1:17" s="4" customFormat="1" ht="18.75" customHeight="1" x14ac:dyDescent="0.25">
      <c r="A5" s="262" t="s">
        <v>36</v>
      </c>
      <c r="B5" s="261" t="s">
        <v>37</v>
      </c>
      <c r="C5" s="259"/>
      <c r="D5" s="258"/>
      <c r="E5" s="263"/>
      <c r="F5" s="258"/>
      <c r="G5" s="258"/>
      <c r="H5" s="258"/>
      <c r="I5" s="258"/>
      <c r="J5" s="258"/>
      <c r="K5" s="257"/>
      <c r="L5" s="257"/>
      <c r="M5" s="257"/>
      <c r="N5" s="257"/>
      <c r="O5" s="257"/>
      <c r="P5" s="257"/>
      <c r="Q5" s="257"/>
    </row>
    <row r="6" spans="1:17" s="4" customFormat="1" ht="16.5" customHeight="1" x14ac:dyDescent="0.25">
      <c r="A6" s="262" t="s">
        <v>410</v>
      </c>
      <c r="B6" s="261" t="s">
        <v>411</v>
      </c>
      <c r="C6" s="261" t="s">
        <v>412</v>
      </c>
      <c r="D6" s="595">
        <v>38</v>
      </c>
      <c r="E6" s="595">
        <v>36</v>
      </c>
      <c r="F6" s="595">
        <v>35</v>
      </c>
      <c r="G6" s="595">
        <v>35</v>
      </c>
      <c r="H6" s="595">
        <v>35</v>
      </c>
      <c r="I6" s="595">
        <v>33</v>
      </c>
      <c r="J6" s="595">
        <v>32</v>
      </c>
      <c r="K6" s="595">
        <v>30</v>
      </c>
      <c r="L6" s="595">
        <v>30</v>
      </c>
      <c r="M6" s="595">
        <v>30</v>
      </c>
      <c r="N6" s="595">
        <v>30</v>
      </c>
      <c r="O6" s="595">
        <v>30</v>
      </c>
      <c r="P6" s="257"/>
      <c r="Q6" s="257"/>
    </row>
    <row r="7" spans="1:17" s="4" customFormat="1" ht="18" customHeight="1" x14ac:dyDescent="0.25">
      <c r="A7" s="262" t="s">
        <v>413</v>
      </c>
      <c r="B7" s="261" t="s">
        <v>414</v>
      </c>
      <c r="C7" s="261" t="s">
        <v>415</v>
      </c>
      <c r="D7" s="595">
        <v>30</v>
      </c>
      <c r="E7" s="595">
        <v>28</v>
      </c>
      <c r="F7" s="595">
        <v>27</v>
      </c>
      <c r="G7" s="595">
        <v>27</v>
      </c>
      <c r="H7" s="595">
        <v>25</v>
      </c>
      <c r="I7" s="595">
        <v>23</v>
      </c>
      <c r="J7" s="595">
        <v>22</v>
      </c>
      <c r="K7" s="595">
        <v>20</v>
      </c>
      <c r="L7" s="595">
        <v>20</v>
      </c>
      <c r="M7" s="595">
        <v>20</v>
      </c>
      <c r="N7" s="595">
        <v>20</v>
      </c>
      <c r="O7" s="595">
        <v>20</v>
      </c>
      <c r="P7" s="257"/>
      <c r="Q7" s="257"/>
    </row>
    <row r="8" spans="1:17" s="4" customFormat="1" ht="35.25" customHeight="1" x14ac:dyDescent="0.25">
      <c r="A8" s="262" t="s">
        <v>416</v>
      </c>
      <c r="B8" s="261" t="s">
        <v>417</v>
      </c>
      <c r="C8" s="261" t="s">
        <v>671</v>
      </c>
      <c r="D8" s="595">
        <v>35</v>
      </c>
      <c r="E8" s="595">
        <v>32</v>
      </c>
      <c r="F8" s="595">
        <v>31</v>
      </c>
      <c r="G8" s="595">
        <v>31</v>
      </c>
      <c r="H8" s="595">
        <v>30</v>
      </c>
      <c r="I8" s="595">
        <v>30</v>
      </c>
      <c r="J8" s="595">
        <v>29</v>
      </c>
      <c r="K8" s="595">
        <v>25</v>
      </c>
      <c r="L8" s="595">
        <v>25</v>
      </c>
      <c r="M8" s="595">
        <v>25</v>
      </c>
      <c r="N8" s="595">
        <v>25</v>
      </c>
      <c r="O8" s="595">
        <v>25</v>
      </c>
      <c r="P8" s="257"/>
      <c r="Q8" s="257"/>
    </row>
    <row r="9" spans="1:17" s="4" customFormat="1" ht="27.75" customHeight="1" x14ac:dyDescent="0.25">
      <c r="A9" s="260" t="s">
        <v>424</v>
      </c>
      <c r="B9" s="259" t="s">
        <v>425</v>
      </c>
      <c r="C9" s="259" t="s">
        <v>670</v>
      </c>
      <c r="D9" s="595">
        <v>80</v>
      </c>
      <c r="E9" s="595">
        <v>75</v>
      </c>
      <c r="F9" s="595">
        <v>70</v>
      </c>
      <c r="G9" s="595">
        <v>70</v>
      </c>
      <c r="H9" s="595">
        <v>65</v>
      </c>
      <c r="I9" s="595">
        <v>60</v>
      </c>
      <c r="J9" s="595">
        <v>60</v>
      </c>
      <c r="K9" s="595">
        <v>55</v>
      </c>
      <c r="L9" s="595">
        <v>55</v>
      </c>
      <c r="M9" s="595">
        <v>50</v>
      </c>
      <c r="N9" s="595">
        <v>50</v>
      </c>
      <c r="O9" s="595">
        <v>50</v>
      </c>
      <c r="P9" s="257"/>
      <c r="Q9" s="257"/>
    </row>
    <row r="10" spans="1:17" ht="15.75" x14ac:dyDescent="0.25">
      <c r="A10" s="1056" t="s">
        <v>669</v>
      </c>
      <c r="B10" s="1056"/>
      <c r="C10" s="1056"/>
      <c r="D10" s="256">
        <f t="shared" ref="D10:O10" si="0">SUM(D6:D9)</f>
        <v>183</v>
      </c>
      <c r="E10" s="256">
        <f t="shared" si="0"/>
        <v>171</v>
      </c>
      <c r="F10" s="256">
        <f t="shared" si="0"/>
        <v>163</v>
      </c>
      <c r="G10" s="256">
        <f t="shared" si="0"/>
        <v>163</v>
      </c>
      <c r="H10" s="256">
        <f t="shared" si="0"/>
        <v>155</v>
      </c>
      <c r="I10" s="256">
        <f t="shared" si="0"/>
        <v>146</v>
      </c>
      <c r="J10" s="256">
        <f t="shared" si="0"/>
        <v>143</v>
      </c>
      <c r="K10" s="256">
        <f t="shared" si="0"/>
        <v>130</v>
      </c>
      <c r="L10" s="256">
        <f t="shared" si="0"/>
        <v>130</v>
      </c>
      <c r="M10" s="256">
        <f t="shared" si="0"/>
        <v>125</v>
      </c>
      <c r="N10" s="256">
        <f t="shared" si="0"/>
        <v>125</v>
      </c>
      <c r="O10" s="256">
        <f t="shared" si="0"/>
        <v>125</v>
      </c>
      <c r="P10" s="255"/>
      <c r="Q10" s="255"/>
    </row>
  </sheetData>
  <mergeCells count="2">
    <mergeCell ref="A4:C4"/>
    <mergeCell ref="A10:C10"/>
  </mergeCells>
  <conditionalFormatting sqref="B5:B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{070C1953-88D4-40D1-9FBC-AAE4907D6631}</x14:id>
        </ext>
      </extLst>
    </cfRule>
  </conditionalFormatting>
  <conditionalFormatting sqref="M15">
    <cfRule type="iconSet" priority="1">
      <iconSet iconSet="3Arrows">
        <cfvo type="percent" val="0"/>
        <cfvo type="percent" val="33"/>
        <cfvo type="percent" val="67"/>
      </iconSet>
    </cfRule>
  </conditionalFormatting>
  <pageMargins left="0.98425196850393704" right="0.59055118110236227" top="0.78740157480314965" bottom="0.78740157480314965" header="0.11811023622047245" footer="0.11811023622047245"/>
  <pageSetup paperSize="9" scale="80" orientation="portrait" r:id="rId1"/>
  <headerFooter>
    <oddHeader>&amp;C&amp;P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0C1953-88D4-40D1-9FBC-AAE4907D663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3"/>
  <sheetViews>
    <sheetView topLeftCell="A352" zoomScale="70" zoomScaleNormal="70" workbookViewId="0">
      <selection activeCell="D284" sqref="D284:O284"/>
    </sheetView>
  </sheetViews>
  <sheetFormatPr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"/>
    <col min="5" max="5" width="9.140625" style="15"/>
    <col min="6" max="15" width="9.140625" style="1"/>
    <col min="16" max="16" width="9.85546875" style="1" bestFit="1" customWidth="1"/>
    <col min="17" max="16384" width="9.140625" style="1"/>
  </cols>
  <sheetData>
    <row r="1" spans="1:15" ht="15" x14ac:dyDescent="0.2">
      <c r="A1" s="82"/>
      <c r="B1" s="82"/>
      <c r="C1" s="82"/>
      <c r="D1" s="82"/>
      <c r="E1" s="83"/>
      <c r="F1" s="82"/>
      <c r="G1" s="82"/>
      <c r="H1" s="82"/>
      <c r="I1" s="82"/>
      <c r="J1" s="40"/>
      <c r="K1" s="82"/>
      <c r="L1" s="82"/>
      <c r="M1" s="1058"/>
      <c r="N1" s="1058"/>
      <c r="O1" s="1058"/>
    </row>
    <row r="2" spans="1:15" ht="14.25" customHeight="1" x14ac:dyDescent="0.2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1060" t="s">
        <v>542</v>
      </c>
      <c r="M2" s="1060"/>
      <c r="N2" s="1060"/>
      <c r="O2" s="1060"/>
    </row>
    <row r="3" spans="1:15" ht="14.25" customHeight="1" x14ac:dyDescent="0.2">
      <c r="A3" s="1051" t="s">
        <v>667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15" ht="85.5" x14ac:dyDescent="0.2">
      <c r="A4" s="20" t="s">
        <v>2</v>
      </c>
      <c r="B4" s="21" t="s">
        <v>71</v>
      </c>
      <c r="C4" s="21" t="s">
        <v>0</v>
      </c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</row>
    <row r="5" spans="1:15" ht="14.2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1">
        <v>8</v>
      </c>
      <c r="I5" s="21">
        <v>9</v>
      </c>
      <c r="J5" s="21">
        <v>10</v>
      </c>
      <c r="K5" s="160">
        <v>11</v>
      </c>
      <c r="L5" s="21">
        <v>12</v>
      </c>
      <c r="M5" s="21">
        <v>13</v>
      </c>
      <c r="N5" s="21">
        <v>14</v>
      </c>
      <c r="O5" s="21">
        <v>15</v>
      </c>
    </row>
    <row r="6" spans="1:15" ht="14.25" x14ac:dyDescent="0.2">
      <c r="A6" s="21"/>
      <c r="B6" s="21"/>
      <c r="C6" s="21"/>
      <c r="D6" s="21">
        <v>2024</v>
      </c>
      <c r="E6" s="22">
        <v>2025</v>
      </c>
      <c r="F6" s="21">
        <v>2026</v>
      </c>
      <c r="G6" s="21">
        <v>2027</v>
      </c>
      <c r="H6" s="21">
        <v>2028</v>
      </c>
      <c r="I6" s="21">
        <v>2029</v>
      </c>
      <c r="J6" s="160">
        <v>2030</v>
      </c>
      <c r="K6" s="21">
        <v>2031</v>
      </c>
      <c r="L6" s="21">
        <v>2032</v>
      </c>
      <c r="M6" s="21">
        <v>2033</v>
      </c>
      <c r="N6" s="21">
        <v>2034</v>
      </c>
      <c r="O6" s="21">
        <v>2035</v>
      </c>
    </row>
    <row r="7" spans="1:15" ht="15" x14ac:dyDescent="0.2">
      <c r="A7" s="1053" t="s">
        <v>72</v>
      </c>
      <c r="B7" s="1054"/>
      <c r="C7" s="1054"/>
      <c r="D7" s="23"/>
      <c r="E7" s="23"/>
      <c r="F7" s="23"/>
      <c r="G7" s="23"/>
      <c r="H7" s="23"/>
      <c r="I7" s="23"/>
      <c r="J7" s="23"/>
      <c r="K7" s="23"/>
      <c r="L7" s="23"/>
      <c r="M7" s="73"/>
      <c r="N7" s="74"/>
      <c r="O7" s="75"/>
    </row>
    <row r="8" spans="1:15" ht="15" x14ac:dyDescent="0.2">
      <c r="A8" s="132" t="s">
        <v>73</v>
      </c>
      <c r="B8" s="133"/>
      <c r="C8" s="134"/>
      <c r="D8" s="135"/>
      <c r="E8" s="135"/>
      <c r="F8" s="135"/>
      <c r="G8" s="135"/>
      <c r="H8" s="135"/>
      <c r="I8" s="135"/>
      <c r="J8" s="135"/>
      <c r="K8" s="135"/>
      <c r="L8" s="135"/>
      <c r="M8" s="73"/>
      <c r="N8" s="74"/>
      <c r="O8" s="75"/>
    </row>
    <row r="9" spans="1:15" ht="15" x14ac:dyDescent="0.2">
      <c r="A9" s="77" t="s">
        <v>7</v>
      </c>
      <c r="B9" s="24"/>
      <c r="C9" s="25"/>
      <c r="D9" s="26"/>
      <c r="E9" s="27"/>
      <c r="F9" s="26"/>
      <c r="G9" s="26"/>
      <c r="H9" s="26"/>
      <c r="I9" s="26"/>
      <c r="J9" s="26"/>
      <c r="K9" s="26"/>
      <c r="L9" s="26"/>
      <c r="M9" s="40"/>
      <c r="N9" s="40"/>
      <c r="O9" s="76"/>
    </row>
    <row r="10" spans="1:15" ht="15" x14ac:dyDescent="0.2">
      <c r="A10" s="146" t="s">
        <v>20</v>
      </c>
      <c r="B10" s="781" t="s">
        <v>21</v>
      </c>
      <c r="C10" s="781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100"/>
    </row>
    <row r="11" spans="1:15" ht="18" customHeight="1" x14ac:dyDescent="0.2">
      <c r="A11" s="1048" t="s">
        <v>74</v>
      </c>
      <c r="B11" s="781" t="s">
        <v>75</v>
      </c>
      <c r="C11" s="146" t="s">
        <v>76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1"/>
    </row>
    <row r="12" spans="1:15" ht="33" customHeight="1" x14ac:dyDescent="0.2">
      <c r="A12" s="1048"/>
      <c r="B12" s="781"/>
      <c r="C12" s="146" t="s">
        <v>77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49.5" customHeight="1" x14ac:dyDescent="0.2">
      <c r="A13" s="995" t="s">
        <v>78</v>
      </c>
      <c r="B13" s="936" t="s">
        <v>79</v>
      </c>
      <c r="C13" s="146" t="s">
        <v>80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0.75" customHeight="1" x14ac:dyDescent="0.2">
      <c r="A14" s="1001"/>
      <c r="B14" s="937"/>
      <c r="C14" s="144" t="s">
        <v>390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51.75" customHeight="1" x14ac:dyDescent="0.2">
      <c r="A15" s="787" t="s">
        <v>81</v>
      </c>
      <c r="B15" s="782" t="s">
        <v>82</v>
      </c>
      <c r="C15" s="144" t="s">
        <v>83</v>
      </c>
      <c r="D15" s="13"/>
      <c r="E15" s="30"/>
      <c r="F15" s="11"/>
      <c r="G15" s="11"/>
      <c r="H15" s="11"/>
      <c r="I15" s="11"/>
      <c r="J15" s="30"/>
      <c r="K15" s="11"/>
      <c r="L15" s="11"/>
      <c r="M15" s="11"/>
      <c r="N15" s="31"/>
      <c r="O15" s="31"/>
    </row>
    <row r="16" spans="1:15" ht="31.5" customHeight="1" x14ac:dyDescent="0.2">
      <c r="A16" s="787"/>
      <c r="B16" s="782"/>
      <c r="C16" s="144" t="s">
        <v>84</v>
      </c>
      <c r="D16" s="13"/>
      <c r="E16" s="30"/>
      <c r="F16" s="11"/>
      <c r="G16" s="11"/>
      <c r="H16" s="11"/>
      <c r="I16" s="11"/>
      <c r="J16" s="30"/>
      <c r="K16" s="11"/>
      <c r="L16" s="11"/>
      <c r="M16" s="13"/>
      <c r="N16" s="31"/>
      <c r="O16" s="31"/>
    </row>
    <row r="17" spans="1:15" ht="18.75" customHeight="1" x14ac:dyDescent="0.2">
      <c r="A17" s="787" t="s">
        <v>85</v>
      </c>
      <c r="B17" s="782" t="s">
        <v>86</v>
      </c>
      <c r="C17" s="144" t="s">
        <v>87</v>
      </c>
      <c r="D17" s="13"/>
      <c r="E17" s="13"/>
      <c r="F17" s="11"/>
      <c r="G17" s="11"/>
      <c r="H17" s="11"/>
      <c r="I17" s="11"/>
      <c r="J17" s="30"/>
      <c r="K17" s="11"/>
      <c r="L17" s="11"/>
      <c r="M17" s="13"/>
      <c r="N17" s="31"/>
      <c r="O17" s="31"/>
    </row>
    <row r="18" spans="1:15" ht="16.5" customHeight="1" x14ac:dyDescent="0.2">
      <c r="A18" s="787"/>
      <c r="B18" s="782"/>
      <c r="C18" s="144" t="s">
        <v>88</v>
      </c>
      <c r="D18" s="13"/>
      <c r="E18" s="30"/>
      <c r="F18" s="11"/>
      <c r="G18" s="11"/>
      <c r="H18" s="11"/>
      <c r="I18" s="11"/>
      <c r="J18" s="30"/>
      <c r="K18" s="11"/>
      <c r="L18" s="11"/>
      <c r="M18" s="13"/>
      <c r="N18" s="31"/>
      <c r="O18" s="31"/>
    </row>
    <row r="19" spans="1:15" ht="14.25" customHeight="1" x14ac:dyDescent="0.2">
      <c r="A19" s="787"/>
      <c r="B19" s="782"/>
      <c r="C19" s="144" t="s">
        <v>89</v>
      </c>
      <c r="D19" s="13"/>
      <c r="E19" s="30"/>
      <c r="F19" s="11"/>
      <c r="G19" s="11"/>
      <c r="H19" s="11"/>
      <c r="I19" s="11"/>
      <c r="J19" s="30"/>
      <c r="K19" s="11"/>
      <c r="L19" s="11"/>
      <c r="M19" s="13"/>
      <c r="N19" s="31"/>
      <c r="O19" s="31"/>
    </row>
    <row r="20" spans="1:15" ht="18.75" customHeight="1" x14ac:dyDescent="0.2">
      <c r="A20" s="787"/>
      <c r="B20" s="782"/>
      <c r="C20" s="144" t="s">
        <v>90</v>
      </c>
      <c r="D20" s="13"/>
      <c r="E20" s="30"/>
      <c r="F20" s="11"/>
      <c r="G20" s="11"/>
      <c r="H20" s="30"/>
      <c r="I20" s="11"/>
      <c r="J20" s="30"/>
      <c r="K20" s="11"/>
      <c r="L20" s="11"/>
      <c r="M20" s="11"/>
      <c r="N20" s="11"/>
      <c r="O20" s="31"/>
    </row>
    <row r="21" spans="1:15" ht="15" customHeight="1" x14ac:dyDescent="0.2">
      <c r="A21" s="787" t="s">
        <v>91</v>
      </c>
      <c r="B21" s="782" t="s">
        <v>92</v>
      </c>
      <c r="C21" s="144" t="s">
        <v>93</v>
      </c>
      <c r="D21" s="9"/>
      <c r="E21" s="30"/>
      <c r="F21" s="11"/>
      <c r="G21" s="11"/>
      <c r="H21" s="11"/>
      <c r="I21" s="11"/>
      <c r="J21" s="11"/>
      <c r="K21" s="30"/>
      <c r="L21" s="11"/>
      <c r="M21" s="9"/>
      <c r="N21" s="32"/>
      <c r="O21" s="31"/>
    </row>
    <row r="22" spans="1:15" ht="17.25" customHeight="1" x14ac:dyDescent="0.2">
      <c r="A22" s="787"/>
      <c r="B22" s="782"/>
      <c r="C22" s="144" t="s">
        <v>94</v>
      </c>
      <c r="D22" s="13"/>
      <c r="E22" s="30"/>
      <c r="F22" s="11"/>
      <c r="G22" s="11"/>
      <c r="H22" s="11"/>
      <c r="I22" s="11"/>
      <c r="J22" s="30"/>
      <c r="K22" s="11"/>
      <c r="L22" s="11"/>
      <c r="M22" s="13"/>
      <c r="N22" s="31"/>
      <c r="O22" s="31"/>
    </row>
    <row r="23" spans="1:15" ht="48.75" customHeight="1" x14ac:dyDescent="0.2">
      <c r="A23" s="787"/>
      <c r="B23" s="782"/>
      <c r="C23" s="144" t="s">
        <v>95</v>
      </c>
      <c r="D23" s="13"/>
      <c r="E23" s="30"/>
      <c r="F23" s="11"/>
      <c r="G23" s="11"/>
      <c r="H23" s="11"/>
      <c r="I23" s="11"/>
      <c r="J23" s="30"/>
      <c r="K23" s="11"/>
      <c r="L23" s="11"/>
      <c r="M23" s="13"/>
      <c r="N23" s="31"/>
      <c r="O23" s="31"/>
    </row>
    <row r="24" spans="1:15" ht="15" x14ac:dyDescent="0.2">
      <c r="A24" s="787"/>
      <c r="B24" s="782"/>
      <c r="C24" s="144" t="s">
        <v>96</v>
      </c>
      <c r="D24" s="13"/>
      <c r="E24" s="31"/>
      <c r="F24" s="31"/>
      <c r="G24" s="31"/>
      <c r="H24" s="31"/>
      <c r="I24" s="31"/>
      <c r="J24" s="31"/>
      <c r="K24" s="31"/>
      <c r="L24" s="31"/>
      <c r="M24" s="31"/>
      <c r="N24" s="13"/>
      <c r="O24" s="31"/>
    </row>
    <row r="25" spans="1:15" ht="20.25" customHeight="1" x14ac:dyDescent="0.2">
      <c r="A25" s="787"/>
      <c r="B25" s="782"/>
      <c r="C25" s="144" t="s">
        <v>87</v>
      </c>
      <c r="D25" s="13"/>
      <c r="E25" s="31"/>
      <c r="F25" s="13"/>
      <c r="G25" s="13"/>
      <c r="H25" s="31"/>
      <c r="I25" s="31"/>
      <c r="J25" s="31"/>
      <c r="K25" s="31"/>
      <c r="L25" s="31"/>
      <c r="M25" s="13"/>
      <c r="N25" s="31"/>
      <c r="O25" s="31"/>
    </row>
    <row r="26" spans="1:15" ht="34.5" customHeight="1" x14ac:dyDescent="0.2">
      <c r="A26" s="787"/>
      <c r="B26" s="782"/>
      <c r="C26" s="144" t="s">
        <v>97</v>
      </c>
      <c r="D26" s="13"/>
      <c r="E26" s="31"/>
      <c r="F26" s="31"/>
      <c r="G26" s="31"/>
      <c r="H26" s="31"/>
      <c r="I26" s="31"/>
      <c r="J26" s="31"/>
      <c r="K26" s="31"/>
      <c r="L26" s="31"/>
      <c r="M26" s="13"/>
      <c r="N26" s="31"/>
      <c r="O26" s="31"/>
    </row>
    <row r="27" spans="1:15" ht="18" customHeight="1" x14ac:dyDescent="0.2">
      <c r="A27" s="787" t="s">
        <v>98</v>
      </c>
      <c r="B27" s="782" t="s">
        <v>99</v>
      </c>
      <c r="C27" s="5" t="s">
        <v>100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6.5" customHeight="1" x14ac:dyDescent="0.2">
      <c r="A28" s="787"/>
      <c r="B28" s="782"/>
      <c r="C28" s="144" t="s">
        <v>101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63.75" customHeight="1" x14ac:dyDescent="0.2">
      <c r="A29" s="787"/>
      <c r="B29" s="782"/>
      <c r="C29" s="144" t="s">
        <v>102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32.25" customHeight="1" x14ac:dyDescent="0.2">
      <c r="A30" s="787"/>
      <c r="B30" s="782"/>
      <c r="C30" s="144" t="s">
        <v>103</v>
      </c>
      <c r="D30" s="33"/>
      <c r="E30" s="30"/>
      <c r="F30" s="30"/>
      <c r="G30" s="33"/>
      <c r="H30" s="33"/>
      <c r="I30" s="30"/>
      <c r="J30" s="11"/>
      <c r="K30" s="30"/>
      <c r="L30" s="30"/>
      <c r="M30" s="33"/>
      <c r="N30" s="33"/>
      <c r="O30" s="33"/>
    </row>
    <row r="31" spans="1:15" ht="15" x14ac:dyDescent="0.2">
      <c r="A31" s="787"/>
      <c r="B31" s="782"/>
      <c r="C31" s="144" t="s">
        <v>104</v>
      </c>
      <c r="D31" s="33"/>
      <c r="E31" s="30"/>
      <c r="F31" s="33"/>
      <c r="G31" s="33"/>
      <c r="H31" s="33"/>
      <c r="I31" s="33"/>
      <c r="J31" s="30"/>
      <c r="K31" s="33"/>
      <c r="L31" s="33"/>
      <c r="M31" s="33"/>
      <c r="N31" s="33"/>
      <c r="O31" s="33"/>
    </row>
    <row r="32" spans="1:15" ht="16.5" customHeight="1" x14ac:dyDescent="0.2">
      <c r="A32" s="787"/>
      <c r="B32" s="782"/>
      <c r="C32" s="144" t="s">
        <v>105</v>
      </c>
      <c r="D32" s="33"/>
      <c r="E32" s="30"/>
      <c r="F32" s="33"/>
      <c r="G32" s="33"/>
      <c r="H32" s="33"/>
      <c r="I32" s="33"/>
      <c r="J32" s="30"/>
      <c r="K32" s="33"/>
      <c r="L32" s="33"/>
      <c r="M32" s="33"/>
      <c r="N32" s="33"/>
      <c r="O32" s="33"/>
    </row>
    <row r="33" spans="1:15" ht="32.25" customHeight="1" x14ac:dyDescent="0.2">
      <c r="A33" s="787" t="s">
        <v>106</v>
      </c>
      <c r="B33" s="782" t="s">
        <v>107</v>
      </c>
      <c r="C33" s="144" t="s">
        <v>97</v>
      </c>
      <c r="D33" s="33"/>
      <c r="E33" s="30"/>
      <c r="F33" s="33"/>
      <c r="G33" s="33"/>
      <c r="H33" s="33"/>
      <c r="I33" s="33"/>
      <c r="J33" s="30"/>
      <c r="K33" s="33"/>
      <c r="L33" s="33"/>
      <c r="M33" s="33"/>
      <c r="N33" s="33"/>
      <c r="O33" s="33"/>
    </row>
    <row r="34" spans="1:15" ht="18.75" customHeight="1" x14ac:dyDescent="0.2">
      <c r="A34" s="787"/>
      <c r="B34" s="782"/>
      <c r="C34" s="144" t="s">
        <v>93</v>
      </c>
      <c r="D34" s="33"/>
      <c r="E34" s="30"/>
      <c r="F34" s="30"/>
      <c r="G34" s="33"/>
      <c r="H34" s="33"/>
      <c r="I34" s="33"/>
      <c r="J34" s="30"/>
      <c r="K34" s="33"/>
      <c r="L34" s="33"/>
      <c r="M34" s="33"/>
      <c r="N34" s="33"/>
      <c r="O34" s="33"/>
    </row>
    <row r="35" spans="1:15" ht="19.5" customHeight="1" x14ac:dyDescent="0.2">
      <c r="A35" s="787"/>
      <c r="B35" s="782"/>
      <c r="C35" s="144" t="s">
        <v>94</v>
      </c>
      <c r="D35" s="33"/>
      <c r="E35" s="33"/>
      <c r="F35" s="33"/>
      <c r="G35" s="33"/>
      <c r="H35" s="33"/>
      <c r="I35" s="33"/>
      <c r="J35" s="33"/>
      <c r="K35" s="33"/>
      <c r="L35" s="33"/>
      <c r="M35" s="13"/>
      <c r="N35" s="31"/>
      <c r="O35" s="31"/>
    </row>
    <row r="36" spans="1:15" ht="18.75" customHeight="1" x14ac:dyDescent="0.2">
      <c r="A36" s="787"/>
      <c r="B36" s="782"/>
      <c r="C36" s="144" t="s">
        <v>108</v>
      </c>
      <c r="D36" s="33"/>
      <c r="E36" s="33"/>
      <c r="F36" s="33"/>
      <c r="G36" s="33"/>
      <c r="H36" s="33"/>
      <c r="I36" s="33"/>
      <c r="J36" s="33"/>
      <c r="K36" s="13"/>
      <c r="L36" s="31"/>
      <c r="M36" s="31"/>
      <c r="N36" s="31"/>
      <c r="O36" s="31"/>
    </row>
    <row r="37" spans="1:15" ht="48.75" customHeight="1" x14ac:dyDescent="0.2">
      <c r="A37" s="787"/>
      <c r="B37" s="782"/>
      <c r="C37" s="144" t="s">
        <v>95</v>
      </c>
      <c r="D37" s="33"/>
      <c r="E37" s="30"/>
      <c r="F37" s="33"/>
      <c r="G37" s="33"/>
      <c r="H37" s="33"/>
      <c r="I37" s="33"/>
      <c r="J37" s="33"/>
      <c r="K37" s="33"/>
      <c r="L37" s="33"/>
      <c r="M37" s="33"/>
      <c r="N37" s="33"/>
      <c r="O37" s="13"/>
    </row>
    <row r="38" spans="1:15" ht="16.5" customHeight="1" x14ac:dyDescent="0.2">
      <c r="A38" s="787"/>
      <c r="B38" s="782"/>
      <c r="C38" s="144" t="s">
        <v>96</v>
      </c>
      <c r="D38" s="33"/>
      <c r="E38" s="33"/>
      <c r="F38" s="33"/>
      <c r="G38" s="33"/>
      <c r="H38" s="33"/>
      <c r="I38" s="33"/>
      <c r="J38" s="33"/>
      <c r="K38" s="13"/>
      <c r="L38" s="33"/>
      <c r="M38" s="31"/>
      <c r="N38" s="31"/>
      <c r="O38" s="31"/>
    </row>
    <row r="39" spans="1:15" ht="23.25" customHeight="1" x14ac:dyDescent="0.2">
      <c r="A39" s="787" t="s">
        <v>109</v>
      </c>
      <c r="B39" s="782" t="s">
        <v>110</v>
      </c>
      <c r="C39" s="144" t="s">
        <v>111</v>
      </c>
      <c r="D39" s="13"/>
      <c r="E39" s="13"/>
      <c r="F39" s="30"/>
      <c r="G39" s="33"/>
      <c r="H39" s="33"/>
      <c r="I39" s="33"/>
      <c r="J39" s="33"/>
      <c r="K39" s="33"/>
      <c r="L39" s="13"/>
      <c r="M39" s="13"/>
      <c r="N39" s="31"/>
      <c r="O39" s="31"/>
    </row>
    <row r="40" spans="1:15" ht="36" customHeight="1" x14ac:dyDescent="0.2">
      <c r="A40" s="787"/>
      <c r="B40" s="782"/>
      <c r="C40" s="144" t="s">
        <v>112</v>
      </c>
      <c r="D40" s="33"/>
      <c r="E40" s="13"/>
      <c r="F40" s="13"/>
      <c r="G40" s="13"/>
      <c r="H40" s="13"/>
      <c r="I40" s="13"/>
      <c r="J40" s="13"/>
      <c r="K40" s="13"/>
      <c r="L40" s="13"/>
      <c r="M40" s="13"/>
      <c r="N40" s="33"/>
      <c r="O40" s="33"/>
    </row>
    <row r="41" spans="1:15" ht="32.25" customHeight="1" x14ac:dyDescent="0.2">
      <c r="A41" s="787"/>
      <c r="B41" s="782"/>
      <c r="C41" s="144" t="s">
        <v>113</v>
      </c>
      <c r="D41" s="33"/>
      <c r="E41" s="13"/>
      <c r="F41" s="30"/>
      <c r="G41" s="30"/>
      <c r="H41" s="13"/>
      <c r="I41" s="13"/>
      <c r="J41" s="13"/>
      <c r="K41" s="33"/>
      <c r="L41" s="13"/>
      <c r="M41" s="13"/>
      <c r="N41" s="33"/>
      <c r="O41" s="33"/>
    </row>
    <row r="42" spans="1:15" ht="22.5" customHeight="1" x14ac:dyDescent="0.2">
      <c r="A42" s="787"/>
      <c r="B42" s="782"/>
      <c r="C42" s="144" t="s">
        <v>114</v>
      </c>
      <c r="D42" s="17"/>
      <c r="E42" s="35"/>
      <c r="F42" s="17"/>
      <c r="G42" s="17"/>
      <c r="H42" s="17"/>
      <c r="I42" s="17"/>
      <c r="J42" s="17"/>
      <c r="K42" s="17"/>
      <c r="L42" s="17"/>
      <c r="M42" s="17"/>
      <c r="N42" s="28"/>
      <c r="O42" s="28"/>
    </row>
    <row r="43" spans="1:15" ht="18.75" customHeight="1" x14ac:dyDescent="0.2">
      <c r="A43" s="787" t="s">
        <v>115</v>
      </c>
      <c r="B43" s="782" t="s">
        <v>116</v>
      </c>
      <c r="C43" s="144" t="s">
        <v>117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1"/>
      <c r="O43" s="31"/>
    </row>
    <row r="44" spans="1:15" ht="21" customHeight="1" x14ac:dyDescent="0.2">
      <c r="A44" s="787"/>
      <c r="B44" s="782"/>
      <c r="C44" s="144" t="s">
        <v>118</v>
      </c>
      <c r="D44" s="13"/>
      <c r="E44" s="33"/>
      <c r="F44" s="33"/>
      <c r="G44" s="13"/>
      <c r="H44" s="13"/>
      <c r="I44" s="13"/>
      <c r="J44" s="33"/>
      <c r="K44" s="13"/>
      <c r="L44" s="13"/>
      <c r="M44" s="13"/>
      <c r="N44" s="31"/>
      <c r="O44" s="31"/>
    </row>
    <row r="45" spans="1:15" ht="20.25" customHeight="1" x14ac:dyDescent="0.2">
      <c r="A45" s="787"/>
      <c r="B45" s="782"/>
      <c r="C45" s="144" t="s">
        <v>88</v>
      </c>
      <c r="D45" s="13"/>
      <c r="E45" s="13"/>
      <c r="F45" s="33"/>
      <c r="G45" s="31"/>
      <c r="H45" s="33"/>
      <c r="I45" s="33"/>
      <c r="J45" s="33"/>
      <c r="K45" s="33"/>
      <c r="L45" s="33"/>
      <c r="M45" s="13"/>
      <c r="N45" s="31"/>
      <c r="O45" s="31"/>
    </row>
    <row r="46" spans="1:15" ht="49.5" customHeight="1" x14ac:dyDescent="0.2">
      <c r="A46" s="787"/>
      <c r="B46" s="782"/>
      <c r="C46" s="144" t="s">
        <v>119</v>
      </c>
      <c r="D46" s="30"/>
      <c r="E46" s="13"/>
      <c r="F46" s="13"/>
      <c r="G46" s="13"/>
      <c r="H46" s="13"/>
      <c r="I46" s="13"/>
      <c r="J46" s="13"/>
      <c r="K46" s="13"/>
      <c r="L46" s="13"/>
      <c r="M46" s="13"/>
      <c r="N46" s="31"/>
      <c r="O46" s="31"/>
    </row>
    <row r="47" spans="1:15" ht="32.25" customHeight="1" x14ac:dyDescent="0.2">
      <c r="A47" s="787" t="s">
        <v>120</v>
      </c>
      <c r="B47" s="781" t="s">
        <v>121</v>
      </c>
      <c r="C47" s="6" t="s">
        <v>122</v>
      </c>
      <c r="D47" s="17"/>
      <c r="E47" s="17"/>
      <c r="F47" s="13"/>
      <c r="G47" s="17"/>
      <c r="H47" s="17"/>
      <c r="I47" s="17"/>
      <c r="J47" s="17"/>
      <c r="K47" s="17"/>
      <c r="L47" s="17"/>
      <c r="M47" s="17"/>
      <c r="N47" s="33"/>
      <c r="O47" s="33"/>
    </row>
    <row r="48" spans="1:15" ht="49.5" customHeight="1" x14ac:dyDescent="0.2">
      <c r="A48" s="787"/>
      <c r="B48" s="781"/>
      <c r="C48" s="6" t="s">
        <v>123</v>
      </c>
      <c r="D48" s="17"/>
      <c r="E48" s="35"/>
      <c r="F48" s="17"/>
      <c r="G48" s="17"/>
      <c r="H48" s="17"/>
      <c r="I48" s="17"/>
      <c r="J48" s="17"/>
      <c r="K48" s="17"/>
      <c r="L48" s="17"/>
      <c r="M48" s="17"/>
      <c r="N48" s="28"/>
      <c r="O48" s="28"/>
    </row>
    <row r="49" spans="1:15" ht="50.25" customHeight="1" x14ac:dyDescent="0.2">
      <c r="A49" s="787"/>
      <c r="B49" s="781"/>
      <c r="C49" s="6" t="s">
        <v>124</v>
      </c>
      <c r="D49" s="17"/>
      <c r="E49" s="35"/>
      <c r="F49" s="17"/>
      <c r="G49" s="17"/>
      <c r="H49" s="17"/>
      <c r="I49" s="17"/>
      <c r="J49" s="17"/>
      <c r="K49" s="17"/>
      <c r="L49" s="17"/>
      <c r="M49" s="17"/>
      <c r="N49" s="28"/>
      <c r="O49" s="28"/>
    </row>
    <row r="50" spans="1:15" ht="33" customHeight="1" x14ac:dyDescent="0.2">
      <c r="A50" s="787"/>
      <c r="B50" s="781"/>
      <c r="C50" s="6" t="s">
        <v>125</v>
      </c>
      <c r="D50" s="33"/>
      <c r="E50" s="17"/>
      <c r="F50" s="17"/>
      <c r="G50" s="17"/>
      <c r="H50" s="17"/>
      <c r="I50" s="17"/>
      <c r="J50" s="17"/>
      <c r="K50" s="17"/>
      <c r="L50" s="17"/>
      <c r="M50" s="17"/>
      <c r="N50" s="28"/>
      <c r="O50" s="28"/>
    </row>
    <row r="51" spans="1:15" ht="49.5" customHeight="1" x14ac:dyDescent="0.2">
      <c r="A51" s="787" t="s">
        <v>126</v>
      </c>
      <c r="B51" s="782" t="s">
        <v>127</v>
      </c>
      <c r="C51" s="146" t="s">
        <v>128</v>
      </c>
      <c r="D51" s="17"/>
      <c r="E51" s="17"/>
      <c r="F51" s="13"/>
      <c r="G51" s="33"/>
      <c r="H51" s="9"/>
      <c r="I51" s="9"/>
      <c r="J51" s="9"/>
      <c r="K51" s="9"/>
      <c r="L51" s="9"/>
      <c r="M51" s="9"/>
      <c r="N51" s="36"/>
      <c r="O51" s="36"/>
    </row>
    <row r="52" spans="1:15" ht="18.75" customHeight="1" x14ac:dyDescent="0.2">
      <c r="A52" s="787"/>
      <c r="B52" s="782"/>
      <c r="C52" s="146" t="s">
        <v>118</v>
      </c>
      <c r="D52" s="33"/>
      <c r="E52" s="17"/>
      <c r="F52" s="17"/>
      <c r="G52" s="17"/>
      <c r="H52" s="17"/>
      <c r="I52" s="17"/>
      <c r="J52" s="13"/>
      <c r="K52" s="17"/>
      <c r="L52" s="17"/>
      <c r="M52" s="9"/>
      <c r="N52" s="36"/>
      <c r="O52" s="28"/>
    </row>
    <row r="53" spans="1:15" ht="78" customHeight="1" x14ac:dyDescent="0.2">
      <c r="A53" s="787"/>
      <c r="B53" s="782"/>
      <c r="C53" s="144" t="s">
        <v>129</v>
      </c>
      <c r="D53" s="9"/>
      <c r="E53" s="13"/>
      <c r="F53" s="9"/>
      <c r="G53" s="9"/>
      <c r="H53" s="9"/>
      <c r="I53" s="9"/>
      <c r="J53" s="9"/>
      <c r="K53" s="17"/>
      <c r="L53" s="17"/>
      <c r="M53" s="9"/>
      <c r="N53" s="36"/>
      <c r="O53" s="28"/>
    </row>
    <row r="54" spans="1:15" ht="50.25" customHeight="1" x14ac:dyDescent="0.2">
      <c r="A54" s="787" t="s">
        <v>130</v>
      </c>
      <c r="B54" s="782" t="s">
        <v>131</v>
      </c>
      <c r="C54" s="146" t="s">
        <v>132</v>
      </c>
      <c r="D54" s="9"/>
      <c r="E54" s="13"/>
      <c r="F54" s="9"/>
      <c r="G54" s="9"/>
      <c r="H54" s="9"/>
      <c r="I54" s="9"/>
      <c r="J54" s="9"/>
      <c r="K54" s="9"/>
      <c r="L54" s="9"/>
      <c r="M54" s="9"/>
      <c r="N54" s="32"/>
      <c r="O54" s="32"/>
    </row>
    <row r="55" spans="1:15" ht="96.75" customHeight="1" x14ac:dyDescent="0.2">
      <c r="A55" s="787"/>
      <c r="B55" s="782"/>
      <c r="C55" s="146" t="s">
        <v>133</v>
      </c>
      <c r="D55" s="9"/>
      <c r="E55" s="13"/>
      <c r="F55" s="9"/>
      <c r="G55" s="9"/>
      <c r="H55" s="9"/>
      <c r="I55" s="9"/>
      <c r="J55" s="9"/>
      <c r="K55" s="9"/>
      <c r="L55" s="9"/>
      <c r="M55" s="9"/>
      <c r="N55" s="32"/>
      <c r="O55" s="32"/>
    </row>
    <row r="56" spans="1:15" ht="60" customHeight="1" x14ac:dyDescent="0.2">
      <c r="A56" s="787"/>
      <c r="B56" s="782"/>
      <c r="C56" s="146" t="s">
        <v>134</v>
      </c>
      <c r="D56" s="13"/>
      <c r="E56" s="9"/>
      <c r="F56" s="9"/>
      <c r="G56" s="9"/>
      <c r="H56" s="9"/>
      <c r="I56" s="9"/>
      <c r="J56" s="9"/>
      <c r="K56" s="9"/>
      <c r="L56" s="9"/>
      <c r="M56" s="9"/>
      <c r="N56" s="32"/>
      <c r="O56" s="32"/>
    </row>
    <row r="57" spans="1:15" ht="33.75" customHeight="1" x14ac:dyDescent="0.2">
      <c r="A57" s="147" t="s">
        <v>135</v>
      </c>
      <c r="B57" s="144" t="s">
        <v>136</v>
      </c>
      <c r="C57" s="144" t="s">
        <v>136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63.75" customHeight="1" x14ac:dyDescent="0.2">
      <c r="A58" s="787" t="s">
        <v>137</v>
      </c>
      <c r="B58" s="782" t="s">
        <v>138</v>
      </c>
      <c r="C58" s="5" t="s">
        <v>139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33" customHeight="1" x14ac:dyDescent="0.2">
      <c r="A59" s="787"/>
      <c r="B59" s="782"/>
      <c r="C59" s="144" t="s">
        <v>140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45.75" customHeight="1" x14ac:dyDescent="0.2">
      <c r="A60" s="787"/>
      <c r="B60" s="782"/>
      <c r="C60" s="144" t="s">
        <v>119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48" customHeight="1" x14ac:dyDescent="0.2">
      <c r="A61" s="37" t="s">
        <v>141</v>
      </c>
      <c r="B61" s="144" t="s">
        <v>142</v>
      </c>
      <c r="C61" s="144" t="s">
        <v>142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31"/>
    </row>
    <row r="62" spans="1:15" ht="45.75" customHeight="1" x14ac:dyDescent="0.2">
      <c r="A62" s="37" t="s">
        <v>143</v>
      </c>
      <c r="B62" s="144" t="s">
        <v>144</v>
      </c>
      <c r="C62" s="144" t="s">
        <v>144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1"/>
      <c r="O62" s="31"/>
    </row>
    <row r="63" spans="1:15" ht="15" customHeight="1" x14ac:dyDescent="0.2">
      <c r="A63" s="1057" t="s">
        <v>145</v>
      </c>
      <c r="B63" s="782" t="s">
        <v>146</v>
      </c>
      <c r="C63" s="144" t="s">
        <v>87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1"/>
      <c r="O63" s="31"/>
    </row>
    <row r="64" spans="1:15" ht="15" customHeight="1" x14ac:dyDescent="0.2">
      <c r="A64" s="1057"/>
      <c r="B64" s="782"/>
      <c r="C64" s="144" t="s">
        <v>88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1"/>
      <c r="O64" s="31"/>
    </row>
    <row r="65" spans="1:25" ht="20.25" customHeight="1" x14ac:dyDescent="0.2">
      <c r="A65" s="1057"/>
      <c r="B65" s="782"/>
      <c r="C65" s="144" t="s">
        <v>89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1"/>
      <c r="O65" s="31"/>
    </row>
    <row r="66" spans="1:25" ht="18.75" customHeight="1" x14ac:dyDescent="0.2">
      <c r="A66" s="1057"/>
      <c r="B66" s="782"/>
      <c r="C66" s="144" t="s">
        <v>90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1"/>
      <c r="O66" s="31"/>
    </row>
    <row r="67" spans="1:25" ht="19.5" customHeight="1" x14ac:dyDescent="0.2">
      <c r="A67" s="1057" t="s">
        <v>147</v>
      </c>
      <c r="B67" s="782" t="s">
        <v>148</v>
      </c>
      <c r="C67" s="144" t="s">
        <v>93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25" ht="33" customHeight="1" x14ac:dyDescent="0.2">
      <c r="A68" s="1057"/>
      <c r="B68" s="782"/>
      <c r="C68" s="144" t="s">
        <v>97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1"/>
      <c r="O68" s="31"/>
    </row>
    <row r="69" spans="1:25" ht="17.25" customHeight="1" x14ac:dyDescent="0.2">
      <c r="A69" s="1057"/>
      <c r="B69" s="782"/>
      <c r="C69" s="144" t="s">
        <v>94</v>
      </c>
      <c r="D69" s="13"/>
      <c r="E69" s="13"/>
      <c r="F69" s="13"/>
      <c r="G69" s="13"/>
      <c r="H69" s="13"/>
      <c r="I69" s="13"/>
      <c r="J69" s="13"/>
      <c r="K69" s="31"/>
      <c r="L69" s="31"/>
      <c r="M69" s="31"/>
      <c r="N69" s="31"/>
      <c r="O69" s="31"/>
    </row>
    <row r="70" spans="1:25" ht="18" customHeight="1" x14ac:dyDescent="0.2">
      <c r="A70" s="1057"/>
      <c r="B70" s="782"/>
      <c r="C70" s="144" t="s">
        <v>108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1"/>
      <c r="O70" s="31"/>
    </row>
    <row r="71" spans="1:25" ht="19.5" customHeight="1" x14ac:dyDescent="0.2">
      <c r="A71" s="1057"/>
      <c r="B71" s="782"/>
      <c r="C71" s="144" t="s">
        <v>96</v>
      </c>
      <c r="D71" s="13"/>
      <c r="E71" s="13"/>
      <c r="F71" s="13"/>
      <c r="G71" s="13"/>
      <c r="H71" s="31"/>
      <c r="I71" s="31"/>
      <c r="J71" s="31"/>
      <c r="K71" s="31"/>
      <c r="L71" s="31"/>
      <c r="M71" s="31"/>
      <c r="N71" s="31"/>
      <c r="O71" s="31"/>
    </row>
    <row r="72" spans="1:25" ht="15" x14ac:dyDescent="0.2">
      <c r="A72" s="787" t="s">
        <v>149</v>
      </c>
      <c r="B72" s="782" t="s">
        <v>150</v>
      </c>
      <c r="C72" s="144" t="s">
        <v>151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1"/>
      <c r="O72" s="31"/>
    </row>
    <row r="73" spans="1:25" ht="75" x14ac:dyDescent="0.2">
      <c r="A73" s="787"/>
      <c r="B73" s="782"/>
      <c r="C73" s="144" t="s">
        <v>152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1"/>
      <c r="O73" s="31"/>
    </row>
    <row r="74" spans="1:25" s="93" customFormat="1" ht="15" x14ac:dyDescent="0.2">
      <c r="A74" s="975" t="s">
        <v>613</v>
      </c>
      <c r="B74" s="1011"/>
      <c r="C74" s="983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2"/>
      <c r="O74" s="9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3" customHeight="1" x14ac:dyDescent="0.2">
      <c r="A75" s="147" t="s">
        <v>3</v>
      </c>
      <c r="B75" s="782" t="s">
        <v>4</v>
      </c>
      <c r="C75" s="78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25" ht="45" x14ac:dyDescent="0.2">
      <c r="A76" s="147" t="s">
        <v>153</v>
      </c>
      <c r="B76" s="144" t="s">
        <v>154</v>
      </c>
      <c r="C76" s="144" t="s">
        <v>155</v>
      </c>
      <c r="D76" s="13"/>
      <c r="E76" s="13"/>
      <c r="F76" s="13"/>
      <c r="G76" s="9"/>
      <c r="H76" s="36"/>
      <c r="I76" s="36"/>
      <c r="J76" s="36"/>
      <c r="K76" s="36"/>
      <c r="L76" s="36"/>
      <c r="M76" s="36"/>
      <c r="N76" s="36"/>
      <c r="O76" s="36"/>
    </row>
    <row r="77" spans="1:25" ht="45" x14ac:dyDescent="0.2">
      <c r="A77" s="147" t="s">
        <v>156</v>
      </c>
      <c r="B77" s="144" t="s">
        <v>157</v>
      </c>
      <c r="C77" s="144" t="s">
        <v>155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25" ht="45" x14ac:dyDescent="0.2">
      <c r="A78" s="147" t="s">
        <v>158</v>
      </c>
      <c r="B78" s="144" t="s">
        <v>159</v>
      </c>
      <c r="C78" s="144" t="s">
        <v>160</v>
      </c>
      <c r="D78" s="13"/>
      <c r="E78" s="13"/>
      <c r="F78" s="13"/>
      <c r="G78" s="13"/>
      <c r="H78" s="13"/>
      <c r="I78" s="31"/>
      <c r="J78" s="13"/>
      <c r="K78" s="13"/>
      <c r="L78" s="13"/>
      <c r="M78" s="13"/>
      <c r="N78" s="13"/>
      <c r="O78" s="31"/>
    </row>
    <row r="79" spans="1:25" s="93" customFormat="1" ht="15" x14ac:dyDescent="0.2">
      <c r="A79" s="1041" t="s">
        <v>614</v>
      </c>
      <c r="B79" s="1042"/>
      <c r="C79" s="1043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.75" customHeight="1" x14ac:dyDescent="0.2">
      <c r="A80" s="147" t="s">
        <v>22</v>
      </c>
      <c r="B80" s="782" t="s">
        <v>23</v>
      </c>
      <c r="C80" s="782"/>
      <c r="D80" s="32"/>
      <c r="E80" s="31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1:25" ht="225.75" customHeight="1" x14ac:dyDescent="0.2">
      <c r="A81" s="147" t="s">
        <v>161</v>
      </c>
      <c r="B81" s="144" t="s">
        <v>162</v>
      </c>
      <c r="C81" s="144" t="s">
        <v>544</v>
      </c>
      <c r="D81" s="13"/>
      <c r="E81" s="13"/>
      <c r="F81" s="13"/>
      <c r="G81" s="13"/>
      <c r="H81" s="31"/>
      <c r="I81" s="31"/>
      <c r="J81" s="31"/>
      <c r="K81" s="31"/>
      <c r="L81" s="31"/>
      <c r="M81" s="31"/>
      <c r="N81" s="31"/>
      <c r="O81" s="31"/>
    </row>
    <row r="82" spans="1:25" ht="60" x14ac:dyDescent="0.2">
      <c r="A82" s="147" t="s">
        <v>163</v>
      </c>
      <c r="B82" s="144" t="s">
        <v>164</v>
      </c>
      <c r="C82" s="144" t="s">
        <v>165</v>
      </c>
      <c r="D82" s="13"/>
      <c r="E82" s="13"/>
      <c r="F82" s="13"/>
      <c r="G82" s="13"/>
      <c r="H82" s="31"/>
      <c r="I82" s="31"/>
      <c r="J82" s="31"/>
      <c r="K82" s="31"/>
      <c r="L82" s="31"/>
      <c r="M82" s="31"/>
      <c r="N82" s="31"/>
      <c r="O82" s="31"/>
    </row>
    <row r="83" spans="1:25" ht="90" x14ac:dyDescent="0.2">
      <c r="A83" s="147" t="s">
        <v>166</v>
      </c>
      <c r="B83" s="144" t="s">
        <v>167</v>
      </c>
      <c r="C83" s="144" t="s">
        <v>168</v>
      </c>
      <c r="D83" s="13"/>
      <c r="E83" s="13"/>
      <c r="F83" s="13"/>
      <c r="G83" s="13"/>
      <c r="H83" s="31"/>
      <c r="I83" s="31"/>
      <c r="J83" s="31"/>
      <c r="K83" s="31"/>
      <c r="L83" s="31"/>
      <c r="M83" s="31"/>
      <c r="N83" s="31"/>
      <c r="O83" s="31"/>
    </row>
    <row r="84" spans="1:25" ht="182.25" customHeight="1" x14ac:dyDescent="0.2">
      <c r="A84" s="147" t="s">
        <v>169</v>
      </c>
      <c r="B84" s="144" t="s">
        <v>170</v>
      </c>
      <c r="C84" s="144" t="s">
        <v>171</v>
      </c>
      <c r="D84" s="13"/>
      <c r="E84" s="13"/>
      <c r="F84" s="13"/>
      <c r="G84" s="13"/>
      <c r="H84" s="31"/>
      <c r="I84" s="31"/>
      <c r="J84" s="31"/>
      <c r="K84" s="31"/>
      <c r="L84" s="31"/>
      <c r="M84" s="31"/>
      <c r="N84" s="31"/>
      <c r="O84" s="31"/>
    </row>
    <row r="85" spans="1:25" ht="75" x14ac:dyDescent="0.2">
      <c r="A85" s="147" t="s">
        <v>174</v>
      </c>
      <c r="B85" s="144" t="s">
        <v>175</v>
      </c>
      <c r="C85" s="144" t="s">
        <v>554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25" ht="15" x14ac:dyDescent="0.2">
      <c r="A86" s="147" t="s">
        <v>172</v>
      </c>
      <c r="B86" s="144" t="s">
        <v>173</v>
      </c>
      <c r="C86" s="144" t="s">
        <v>173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25" ht="60" x14ac:dyDescent="0.2">
      <c r="A87" s="147" t="s">
        <v>579</v>
      </c>
      <c r="B87" s="144" t="s">
        <v>577</v>
      </c>
      <c r="C87" s="144" t="s">
        <v>578</v>
      </c>
      <c r="D87" s="38"/>
      <c r="E87" s="38"/>
      <c r="F87" s="38"/>
      <c r="G87" s="38"/>
      <c r="H87" s="38"/>
      <c r="J87" s="38"/>
      <c r="K87" s="38"/>
      <c r="L87" s="38"/>
      <c r="M87" s="38"/>
      <c r="N87" s="38"/>
      <c r="O87" s="38"/>
    </row>
    <row r="88" spans="1:25" s="93" customFormat="1" ht="15" x14ac:dyDescent="0.2">
      <c r="A88" s="975" t="s">
        <v>615</v>
      </c>
      <c r="B88" s="976"/>
      <c r="C88" s="977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52" t="s">
        <v>24</v>
      </c>
      <c r="B89" s="956" t="s">
        <v>25</v>
      </c>
      <c r="C89" s="957"/>
      <c r="D89" s="95"/>
      <c r="E89" s="95"/>
      <c r="F89" s="95"/>
      <c r="G89" s="95"/>
      <c r="H89" s="95"/>
      <c r="I89" s="32"/>
      <c r="J89" s="95"/>
      <c r="K89" s="95"/>
      <c r="L89" s="95"/>
      <c r="M89" s="95"/>
      <c r="N89" s="95"/>
      <c r="O89" s="95"/>
    </row>
    <row r="90" spans="1:25" ht="47.25" customHeight="1" x14ac:dyDescent="0.2">
      <c r="A90" s="147" t="s">
        <v>581</v>
      </c>
      <c r="B90" s="147" t="s">
        <v>580</v>
      </c>
      <c r="C90" s="150" t="s">
        <v>582</v>
      </c>
      <c r="D90" s="38"/>
      <c r="E90" s="38"/>
      <c r="F90" s="38"/>
      <c r="G90" s="38"/>
      <c r="H90" s="38"/>
      <c r="I90" s="32"/>
      <c r="J90" s="38"/>
      <c r="K90" s="38"/>
      <c r="L90" s="38"/>
      <c r="M90" s="38"/>
      <c r="N90" s="38"/>
      <c r="O90" s="38"/>
    </row>
    <row r="91" spans="1:25" ht="47.25" customHeight="1" x14ac:dyDescent="0.2">
      <c r="A91" s="147" t="s">
        <v>583</v>
      </c>
      <c r="B91" s="147" t="s">
        <v>584</v>
      </c>
      <c r="C91" s="150" t="s">
        <v>585</v>
      </c>
      <c r="D91" s="38"/>
      <c r="E91" s="38"/>
      <c r="F91" s="38"/>
      <c r="G91" s="38"/>
      <c r="H91" s="38"/>
      <c r="I91" s="32"/>
      <c r="J91" s="38"/>
      <c r="K91" s="38"/>
      <c r="L91" s="38"/>
      <c r="M91" s="38"/>
      <c r="N91" s="38"/>
      <c r="O91" s="38"/>
    </row>
    <row r="92" spans="1:25" ht="167.25" customHeight="1" x14ac:dyDescent="0.2">
      <c r="A92" s="147" t="s">
        <v>176</v>
      </c>
      <c r="B92" s="144" t="s">
        <v>584</v>
      </c>
      <c r="C92" s="144" t="s">
        <v>177</v>
      </c>
      <c r="D92" s="38"/>
      <c r="E92" s="38"/>
      <c r="F92" s="38"/>
      <c r="G92" s="38"/>
      <c r="H92" s="38"/>
      <c r="I92" s="38"/>
      <c r="J92" s="38"/>
      <c r="K92" s="17"/>
      <c r="L92" s="17"/>
      <c r="M92" s="17"/>
      <c r="N92" s="17"/>
      <c r="O92" s="28"/>
    </row>
    <row r="93" spans="1:25" ht="47.25" customHeight="1" x14ac:dyDescent="0.2">
      <c r="A93" s="147" t="s">
        <v>178</v>
      </c>
      <c r="B93" s="144" t="s">
        <v>179</v>
      </c>
      <c r="C93" s="144" t="s">
        <v>180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25" s="93" customFormat="1" ht="18.75" customHeight="1" x14ac:dyDescent="0.2">
      <c r="A94" s="975" t="s">
        <v>616</v>
      </c>
      <c r="B94" s="1011"/>
      <c r="C94" s="983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">
      <c r="A95" s="146" t="s">
        <v>45</v>
      </c>
      <c r="B95" s="964" t="s">
        <v>46</v>
      </c>
      <c r="C95" s="965"/>
      <c r="D95" s="17"/>
      <c r="E95" s="35"/>
      <c r="F95" s="17"/>
      <c r="G95" s="17"/>
      <c r="H95" s="17"/>
      <c r="I95" s="17"/>
      <c r="J95" s="17"/>
      <c r="K95" s="17"/>
      <c r="L95" s="17"/>
      <c r="M95" s="17"/>
      <c r="N95" s="28"/>
      <c r="O95" s="28"/>
    </row>
    <row r="96" spans="1:25" s="4" customFormat="1" ht="45.75" customHeight="1" x14ac:dyDescent="0.25">
      <c r="A96" s="1034" t="s">
        <v>182</v>
      </c>
      <c r="B96" s="1035" t="s">
        <v>408</v>
      </c>
      <c r="C96" s="161" t="s">
        <v>183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/>
      <c r="Q96"/>
      <c r="R96"/>
      <c r="S96"/>
      <c r="T96"/>
      <c r="U96"/>
      <c r="V96"/>
      <c r="W96"/>
      <c r="X96"/>
      <c r="Y96"/>
    </row>
    <row r="97" spans="1:25" s="4" customFormat="1" ht="46.5" customHeight="1" x14ac:dyDescent="0.25">
      <c r="A97" s="1034"/>
      <c r="B97" s="1036"/>
      <c r="C97" s="161" t="s">
        <v>184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/>
      <c r="Q97"/>
      <c r="R97"/>
      <c r="S97"/>
      <c r="T97"/>
      <c r="U97"/>
      <c r="V97"/>
      <c r="W97"/>
      <c r="X97"/>
      <c r="Y97"/>
    </row>
    <row r="98" spans="1:25" s="4" customFormat="1" ht="60.75" customHeight="1" x14ac:dyDescent="0.25">
      <c r="A98" s="1034"/>
      <c r="B98" s="1036"/>
      <c r="C98" s="161" t="s">
        <v>185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/>
      <c r="Q98"/>
      <c r="R98"/>
      <c r="S98"/>
      <c r="T98"/>
      <c r="U98"/>
      <c r="V98"/>
      <c r="W98"/>
      <c r="X98"/>
      <c r="Y98"/>
    </row>
    <row r="99" spans="1:25" s="4" customFormat="1" ht="18.75" customHeight="1" x14ac:dyDescent="0.25">
      <c r="A99" s="1034"/>
      <c r="B99" s="1036"/>
      <c r="C99" s="161" t="s">
        <v>186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/>
      <c r="Q99"/>
      <c r="R99"/>
      <c r="S99"/>
      <c r="T99"/>
      <c r="U99"/>
      <c r="V99"/>
      <c r="W99"/>
      <c r="X99"/>
      <c r="Y99"/>
    </row>
    <row r="100" spans="1:25" s="4" customFormat="1" ht="33.75" customHeight="1" x14ac:dyDescent="0.25">
      <c r="A100" s="1034"/>
      <c r="B100" s="1036"/>
      <c r="C100" s="161" t="s">
        <v>187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/>
      <c r="Q100"/>
      <c r="R100"/>
      <c r="S100"/>
      <c r="T100"/>
      <c r="U100"/>
      <c r="V100"/>
      <c r="W100"/>
      <c r="X100"/>
      <c r="Y100"/>
    </row>
    <row r="101" spans="1:25" s="4" customFormat="1" ht="33.75" customHeight="1" x14ac:dyDescent="0.25">
      <c r="A101" s="1034"/>
      <c r="B101" s="1037"/>
      <c r="C101" s="161" t="s">
        <v>586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/>
      <c r="Q101"/>
      <c r="R101"/>
      <c r="S101"/>
      <c r="T101"/>
      <c r="U101"/>
      <c r="V101"/>
      <c r="W101"/>
      <c r="X101"/>
      <c r="Y101"/>
    </row>
    <row r="102" spans="1:25" s="4" customFormat="1" ht="18" customHeight="1" x14ac:dyDescent="0.25">
      <c r="A102" s="1034"/>
      <c r="B102" s="799" t="s">
        <v>188</v>
      </c>
      <c r="C102" s="161" t="s">
        <v>186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31"/>
      <c r="O102" s="31"/>
      <c r="P102"/>
      <c r="Q102"/>
      <c r="R102"/>
      <c r="S102"/>
      <c r="T102"/>
      <c r="U102"/>
      <c r="V102"/>
      <c r="W102"/>
      <c r="X102"/>
      <c r="Y102"/>
    </row>
    <row r="103" spans="1:25" s="4" customFormat="1" ht="16.5" customHeight="1" x14ac:dyDescent="0.25">
      <c r="A103" s="1034"/>
      <c r="B103" s="799"/>
      <c r="C103" s="161" t="s">
        <v>118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31"/>
      <c r="O103" s="31"/>
      <c r="P103"/>
      <c r="Q103"/>
      <c r="R103"/>
      <c r="S103"/>
      <c r="T103"/>
      <c r="U103"/>
      <c r="V103"/>
      <c r="W103"/>
      <c r="X103"/>
      <c r="Y103"/>
    </row>
    <row r="104" spans="1:25" s="4" customFormat="1" ht="59.25" customHeight="1" x14ac:dyDescent="0.25">
      <c r="A104" s="1034"/>
      <c r="B104" s="799"/>
      <c r="C104" s="161" t="s">
        <v>181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31"/>
      <c r="O104" s="31"/>
      <c r="P104"/>
      <c r="Q104"/>
      <c r="R104"/>
      <c r="S104"/>
      <c r="T104"/>
      <c r="U104"/>
      <c r="V104"/>
      <c r="W104"/>
      <c r="X104"/>
      <c r="Y104"/>
    </row>
    <row r="105" spans="1:25" s="4" customFormat="1" ht="30.75" customHeight="1" x14ac:dyDescent="0.25">
      <c r="A105" s="1034"/>
      <c r="B105" s="799"/>
      <c r="C105" s="161" t="s">
        <v>103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31"/>
      <c r="O105" s="31"/>
      <c r="P105"/>
      <c r="Q105"/>
      <c r="R105"/>
      <c r="S105"/>
      <c r="T105"/>
      <c r="U105"/>
      <c r="V105"/>
      <c r="W105"/>
      <c r="X105"/>
      <c r="Y105"/>
    </row>
    <row r="106" spans="1:25" s="4" customFormat="1" ht="15" customHeight="1" x14ac:dyDescent="0.25">
      <c r="A106" s="1008"/>
      <c r="B106" s="799"/>
      <c r="C106" s="161" t="s">
        <v>189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31"/>
      <c r="O106" s="31"/>
      <c r="P106"/>
      <c r="Q106"/>
      <c r="R106"/>
      <c r="S106"/>
      <c r="T106"/>
      <c r="U106"/>
      <c r="V106"/>
      <c r="W106"/>
      <c r="X106"/>
      <c r="Y106"/>
    </row>
    <row r="107" spans="1:25" s="4" customFormat="1" ht="15" customHeight="1" x14ac:dyDescent="0.25">
      <c r="A107" s="78" t="s">
        <v>588</v>
      </c>
      <c r="B107" s="157" t="s">
        <v>587</v>
      </c>
      <c r="C107" s="161" t="s">
        <v>589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1"/>
      <c r="O107" s="31"/>
      <c r="P107"/>
      <c r="Q107"/>
      <c r="R107"/>
      <c r="S107"/>
      <c r="T107"/>
      <c r="U107"/>
      <c r="V107"/>
      <c r="W107"/>
      <c r="X107"/>
      <c r="Y107"/>
    </row>
    <row r="108" spans="1:25" s="4" customFormat="1" ht="59.25" customHeight="1" x14ac:dyDescent="0.25">
      <c r="A108" s="78" t="s">
        <v>392</v>
      </c>
      <c r="B108" s="157" t="s">
        <v>391</v>
      </c>
      <c r="C108" s="161" t="s">
        <v>409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/>
      <c r="Q108"/>
      <c r="R108"/>
      <c r="S108"/>
      <c r="T108"/>
      <c r="U108"/>
      <c r="V108"/>
      <c r="W108"/>
      <c r="X108"/>
      <c r="Y108"/>
    </row>
    <row r="109" spans="1:25" s="4" customFormat="1" ht="90.75" customHeight="1" x14ac:dyDescent="0.25">
      <c r="A109" s="78" t="s">
        <v>393</v>
      </c>
      <c r="B109" s="157" t="s">
        <v>190</v>
      </c>
      <c r="C109" s="161" t="s">
        <v>394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/>
      <c r="Q109"/>
      <c r="R109"/>
      <c r="S109"/>
      <c r="T109"/>
      <c r="U109"/>
      <c r="V109"/>
      <c r="W109"/>
      <c r="X109"/>
      <c r="Y109"/>
    </row>
    <row r="110" spans="1:25" s="4" customFormat="1" ht="48" customHeight="1" x14ac:dyDescent="0.25">
      <c r="A110" s="78" t="s">
        <v>592</v>
      </c>
      <c r="B110" s="157" t="s">
        <v>591</v>
      </c>
      <c r="C110" s="161" t="s">
        <v>590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/>
      <c r="Q110"/>
      <c r="R110"/>
      <c r="S110"/>
      <c r="T110"/>
      <c r="U110"/>
      <c r="V110"/>
      <c r="W110"/>
      <c r="X110"/>
      <c r="Y110"/>
    </row>
    <row r="111" spans="1:25" s="4" customFormat="1" ht="30" customHeight="1" x14ac:dyDescent="0.25">
      <c r="A111" s="78" t="s">
        <v>401</v>
      </c>
      <c r="B111" s="157" t="s">
        <v>400</v>
      </c>
      <c r="C111" s="161" t="s">
        <v>402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/>
      <c r="Q111"/>
      <c r="R111"/>
      <c r="S111"/>
      <c r="T111"/>
      <c r="U111"/>
      <c r="V111"/>
      <c r="W111"/>
      <c r="X111"/>
      <c r="Y111"/>
    </row>
    <row r="112" spans="1:25" s="4" customFormat="1" ht="77.25" customHeight="1" x14ac:dyDescent="0.25">
      <c r="A112" s="78" t="s">
        <v>396</v>
      </c>
      <c r="B112" s="157" t="s">
        <v>395</v>
      </c>
      <c r="C112" s="161" t="s">
        <v>397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/>
      <c r="Q112"/>
      <c r="R112"/>
      <c r="S112"/>
      <c r="T112"/>
      <c r="U112"/>
      <c r="V112"/>
      <c r="W112"/>
      <c r="X112"/>
      <c r="Y112"/>
    </row>
    <row r="113" spans="1:25" s="4" customFormat="1" ht="29.25" customHeight="1" x14ac:dyDescent="0.25">
      <c r="A113" s="1007" t="s">
        <v>399</v>
      </c>
      <c r="B113" s="1024" t="s">
        <v>398</v>
      </c>
      <c r="C113" s="161" t="s">
        <v>191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31"/>
      <c r="P113"/>
      <c r="Q113"/>
      <c r="R113"/>
      <c r="S113"/>
      <c r="T113"/>
      <c r="U113"/>
      <c r="V113"/>
      <c r="W113"/>
      <c r="X113"/>
      <c r="Y113"/>
    </row>
    <row r="114" spans="1:25" s="4" customFormat="1" ht="29.25" customHeight="1" x14ac:dyDescent="0.25">
      <c r="A114" s="1008"/>
      <c r="B114" s="1025"/>
      <c r="C114" s="161" t="s">
        <v>192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/>
      <c r="Q114"/>
      <c r="R114"/>
      <c r="S114"/>
      <c r="T114"/>
      <c r="U114"/>
      <c r="V114"/>
      <c r="W114"/>
      <c r="X114"/>
      <c r="Y114"/>
    </row>
    <row r="115" spans="1:25" s="4" customFormat="1" ht="15.75" customHeight="1" x14ac:dyDescent="0.25">
      <c r="A115" s="158" t="s">
        <v>407</v>
      </c>
      <c r="B115" s="39" t="s">
        <v>403</v>
      </c>
      <c r="C115" s="161" t="s">
        <v>404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/>
      <c r="Q115"/>
      <c r="R115"/>
      <c r="S115"/>
      <c r="T115"/>
      <c r="U115"/>
      <c r="V115"/>
      <c r="W115"/>
      <c r="X115"/>
      <c r="Y115"/>
    </row>
    <row r="116" spans="1:25" s="4" customFormat="1" ht="15.75" customHeight="1" x14ac:dyDescent="0.25">
      <c r="A116" s="158"/>
      <c r="B116" s="39"/>
      <c r="C116" s="161" t="s">
        <v>405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/>
      <c r="Q116"/>
      <c r="R116"/>
      <c r="S116"/>
      <c r="T116"/>
      <c r="U116"/>
      <c r="V116"/>
      <c r="W116"/>
      <c r="X116"/>
      <c r="Y116"/>
    </row>
    <row r="117" spans="1:25" s="4" customFormat="1" ht="14.25" customHeight="1" x14ac:dyDescent="0.25">
      <c r="A117" s="158"/>
      <c r="B117" s="39"/>
      <c r="C117" s="161" t="s">
        <v>193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/>
      <c r="Q117"/>
      <c r="R117"/>
      <c r="S117"/>
      <c r="T117"/>
      <c r="U117"/>
      <c r="V117"/>
      <c r="W117"/>
      <c r="X117"/>
      <c r="Y117"/>
    </row>
    <row r="118" spans="1:25" s="4" customFormat="1" ht="16.5" customHeight="1" x14ac:dyDescent="0.25">
      <c r="A118" s="158"/>
      <c r="B118" s="39"/>
      <c r="C118" s="161" t="s">
        <v>406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/>
      <c r="Q118"/>
      <c r="R118"/>
      <c r="S118"/>
      <c r="T118"/>
      <c r="U118"/>
      <c r="V118"/>
      <c r="W118"/>
      <c r="X118"/>
      <c r="Y118"/>
    </row>
    <row r="119" spans="1:25" ht="16.5" customHeight="1" x14ac:dyDescent="0.2">
      <c r="A119" s="86" t="s">
        <v>194</v>
      </c>
      <c r="B119" s="1026" t="s">
        <v>195</v>
      </c>
      <c r="C119" s="40" t="s">
        <v>374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25" ht="15.75" customHeight="1" x14ac:dyDescent="0.2">
      <c r="A120" s="1029"/>
      <c r="B120" s="1027"/>
      <c r="C120" s="40" t="s">
        <v>373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25" ht="15.75" customHeight="1" x14ac:dyDescent="0.2">
      <c r="A121" s="1030"/>
      <c r="B121" s="1028"/>
      <c r="C121" s="146" t="s">
        <v>593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25" ht="30" x14ac:dyDescent="0.2">
      <c r="A122" s="787" t="s">
        <v>196</v>
      </c>
      <c r="B122" s="782" t="s">
        <v>197</v>
      </c>
      <c r="C122" s="144" t="s">
        <v>198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</row>
    <row r="123" spans="1:25" ht="30" x14ac:dyDescent="0.2">
      <c r="A123" s="787"/>
      <c r="B123" s="782"/>
      <c r="C123" s="144" t="s">
        <v>197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</row>
    <row r="124" spans="1:25" ht="34.5" customHeight="1" x14ac:dyDescent="0.2">
      <c r="A124" s="995" t="s">
        <v>199</v>
      </c>
      <c r="B124" s="936" t="s">
        <v>200</v>
      </c>
      <c r="C124" s="144" t="s">
        <v>376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25" ht="30" x14ac:dyDescent="0.2">
      <c r="A125" s="1019"/>
      <c r="B125" s="1020"/>
      <c r="C125" s="144" t="s">
        <v>377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25" ht="15" x14ac:dyDescent="0.2">
      <c r="A126" s="1001"/>
      <c r="B126" s="937"/>
      <c r="C126" s="144" t="s">
        <v>375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25" ht="48.75" customHeight="1" x14ac:dyDescent="0.2">
      <c r="A127" s="147" t="s">
        <v>201</v>
      </c>
      <c r="B127" s="144" t="s">
        <v>202</v>
      </c>
      <c r="C127" s="144" t="s">
        <v>190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25" ht="44.25" customHeight="1" x14ac:dyDescent="0.2">
      <c r="A128" s="995" t="s">
        <v>203</v>
      </c>
      <c r="B128" s="936" t="s">
        <v>191</v>
      </c>
      <c r="C128" s="144" t="s">
        <v>378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25" ht="30" x14ac:dyDescent="0.2">
      <c r="A129" s="1001"/>
      <c r="B129" s="937"/>
      <c r="C129" s="144" t="s">
        <v>192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25" s="2" customFormat="1" ht="18.75" customHeight="1" x14ac:dyDescent="0.2">
      <c r="A130" s="1064" t="s">
        <v>204</v>
      </c>
      <c r="B130" s="1026" t="s">
        <v>205</v>
      </c>
      <c r="C130" s="144" t="s">
        <v>379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25" ht="15" x14ac:dyDescent="0.2">
      <c r="A131" s="1029"/>
      <c r="B131" s="1027"/>
      <c r="C131" s="144" t="s">
        <v>380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25" ht="15" x14ac:dyDescent="0.2">
      <c r="A132" s="1029"/>
      <c r="B132" s="1027"/>
      <c r="C132" s="144" t="s">
        <v>193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25" ht="15" x14ac:dyDescent="0.2">
      <c r="A133" s="1030"/>
      <c r="B133" s="1028"/>
      <c r="C133" s="144" t="s">
        <v>406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25" ht="14.25" customHeight="1" x14ac:dyDescent="0.2">
      <c r="A134" s="995" t="s">
        <v>206</v>
      </c>
      <c r="B134" s="936" t="s">
        <v>207</v>
      </c>
      <c r="C134" s="144" t="s">
        <v>382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25" ht="15" x14ac:dyDescent="0.2">
      <c r="A135" s="1019"/>
      <c r="B135" s="1020"/>
      <c r="C135" s="144" t="s">
        <v>373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25" ht="15" x14ac:dyDescent="0.2">
      <c r="A136" s="1001"/>
      <c r="B136" s="937"/>
      <c r="C136" s="144" t="s">
        <v>381</v>
      </c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25" ht="30" x14ac:dyDescent="0.2">
      <c r="A137" s="787" t="s">
        <v>208</v>
      </c>
      <c r="B137" s="782" t="s">
        <v>209</v>
      </c>
      <c r="C137" s="144" t="s">
        <v>543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25" ht="15" x14ac:dyDescent="0.2">
      <c r="A138" s="787"/>
      <c r="B138" s="782"/>
      <c r="C138" s="144" t="s">
        <v>375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25" ht="29.25" customHeight="1" x14ac:dyDescent="0.2">
      <c r="A139" s="787"/>
      <c r="B139" s="782"/>
      <c r="C139" s="144" t="s">
        <v>377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25" s="93" customFormat="1" ht="15" customHeight="1" x14ac:dyDescent="0.2">
      <c r="A140" s="975" t="s">
        <v>617</v>
      </c>
      <c r="B140" s="1011"/>
      <c r="C140" s="983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x14ac:dyDescent="0.2">
      <c r="A141" s="146" t="s">
        <v>40</v>
      </c>
      <c r="B141" s="964" t="s">
        <v>41</v>
      </c>
      <c r="C141" s="965"/>
      <c r="D141" s="17"/>
      <c r="E141" s="35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25" ht="45" x14ac:dyDescent="0.2">
      <c r="A142" s="147" t="s">
        <v>210</v>
      </c>
      <c r="B142" s="146" t="s">
        <v>211</v>
      </c>
      <c r="C142" s="144" t="s">
        <v>211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25" ht="15" x14ac:dyDescent="0.2">
      <c r="A143" s="1007" t="s">
        <v>383</v>
      </c>
      <c r="B143" s="1009" t="s">
        <v>384</v>
      </c>
      <c r="C143" s="161" t="s">
        <v>385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25" ht="32.25" customHeight="1" x14ac:dyDescent="0.2">
      <c r="A144" s="1008"/>
      <c r="B144" s="1010"/>
      <c r="C144" s="161" t="s">
        <v>386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25" ht="15" x14ac:dyDescent="0.2">
      <c r="A145" s="787" t="s">
        <v>212</v>
      </c>
      <c r="B145" s="781" t="s">
        <v>213</v>
      </c>
      <c r="C145" s="37" t="s">
        <v>214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25" ht="45" x14ac:dyDescent="0.2">
      <c r="A146" s="787"/>
      <c r="B146" s="781"/>
      <c r="C146" s="146" t="s">
        <v>215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25" ht="45" x14ac:dyDescent="0.2">
      <c r="A147" s="147" t="s">
        <v>216</v>
      </c>
      <c r="B147" s="146" t="s">
        <v>217</v>
      </c>
      <c r="C147" s="144" t="s">
        <v>218</v>
      </c>
      <c r="D147" s="9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25" s="93" customFormat="1" ht="15" x14ac:dyDescent="0.2">
      <c r="A148" s="975" t="s">
        <v>618</v>
      </c>
      <c r="B148" s="1011"/>
      <c r="C148" s="983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9.25" customHeight="1" x14ac:dyDescent="0.2">
      <c r="A149" s="152" t="s">
        <v>553</v>
      </c>
      <c r="B149" s="1012" t="s">
        <v>632</v>
      </c>
      <c r="C149" s="994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25" ht="31.5" customHeight="1" x14ac:dyDescent="0.2">
      <c r="A150" s="152" t="s">
        <v>630</v>
      </c>
      <c r="B150" s="152" t="s">
        <v>631</v>
      </c>
      <c r="C150" s="152" t="s">
        <v>361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25" ht="15" x14ac:dyDescent="0.2">
      <c r="A151" s="1002" t="s">
        <v>629</v>
      </c>
      <c r="B151" s="1003"/>
      <c r="C151" s="994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1:25" ht="29.25" customHeight="1" x14ac:dyDescent="0.2">
      <c r="A152" s="144" t="s">
        <v>26</v>
      </c>
      <c r="B152" s="782" t="s">
        <v>27</v>
      </c>
      <c r="C152" s="782"/>
      <c r="D152" s="17"/>
      <c r="E152" s="35"/>
      <c r="F152" s="17"/>
      <c r="G152" s="17"/>
      <c r="H152" s="17"/>
      <c r="I152" s="17"/>
      <c r="J152" s="17"/>
      <c r="K152" s="17"/>
      <c r="L152" s="17"/>
      <c r="M152" s="17"/>
      <c r="N152" s="28"/>
      <c r="O152" s="28"/>
    </row>
    <row r="153" spans="1:25" ht="28.5" customHeight="1" x14ac:dyDescent="0.2">
      <c r="A153" s="42" t="s">
        <v>219</v>
      </c>
      <c r="B153" s="144" t="s">
        <v>220</v>
      </c>
      <c r="C153" s="144" t="s">
        <v>221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25" ht="166.5" customHeight="1" x14ac:dyDescent="0.2">
      <c r="A154" s="147" t="s">
        <v>222</v>
      </c>
      <c r="B154" s="144" t="s">
        <v>223</v>
      </c>
      <c r="C154" s="144" t="s">
        <v>224</v>
      </c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25" ht="90.75" customHeight="1" x14ac:dyDescent="0.2">
      <c r="A155" s="40" t="s">
        <v>225</v>
      </c>
      <c r="B155" s="144" t="s">
        <v>226</v>
      </c>
      <c r="C155" s="144" t="s">
        <v>227</v>
      </c>
      <c r="D155" s="108"/>
      <c r="E155" s="109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</row>
    <row r="156" spans="1:25" ht="78" customHeight="1" x14ac:dyDescent="0.2">
      <c r="A156" s="105" t="s">
        <v>228</v>
      </c>
      <c r="B156" s="106" t="s">
        <v>229</v>
      </c>
      <c r="C156" s="144" t="s">
        <v>622</v>
      </c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</row>
    <row r="157" spans="1:25" ht="27.75" customHeight="1" x14ac:dyDescent="0.2">
      <c r="A157" s="787" t="s">
        <v>230</v>
      </c>
      <c r="B157" s="782" t="s">
        <v>231</v>
      </c>
      <c r="C157" s="144" t="s">
        <v>232</v>
      </c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</row>
    <row r="158" spans="1:25" ht="30" x14ac:dyDescent="0.2">
      <c r="A158" s="787"/>
      <c r="B158" s="782"/>
      <c r="C158" s="144" t="s">
        <v>231</v>
      </c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</row>
    <row r="159" spans="1:25" ht="15.75" customHeight="1" x14ac:dyDescent="0.2">
      <c r="A159" s="787"/>
      <c r="B159" s="782"/>
      <c r="C159" s="144" t="s">
        <v>233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25" ht="94.5" customHeight="1" x14ac:dyDescent="0.2">
      <c r="A160" s="105" t="s">
        <v>234</v>
      </c>
      <c r="B160" s="106" t="s">
        <v>235</v>
      </c>
      <c r="C160" s="144" t="s">
        <v>623</v>
      </c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</row>
    <row r="161" spans="1:25" ht="49.5" customHeight="1" x14ac:dyDescent="0.2">
      <c r="A161" s="86" t="s">
        <v>237</v>
      </c>
      <c r="B161" s="110" t="s">
        <v>238</v>
      </c>
      <c r="C161" s="144" t="s">
        <v>180</v>
      </c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</row>
    <row r="162" spans="1:25" ht="45" x14ac:dyDescent="0.2">
      <c r="A162" s="147" t="s">
        <v>239</v>
      </c>
      <c r="B162" s="144" t="s">
        <v>240</v>
      </c>
      <c r="C162" s="146" t="s">
        <v>236</v>
      </c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</row>
    <row r="163" spans="1:25" s="93" customFormat="1" ht="15" x14ac:dyDescent="0.2">
      <c r="A163" s="1004" t="s">
        <v>620</v>
      </c>
      <c r="B163" s="1005"/>
      <c r="C163" s="100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x14ac:dyDescent="0.2">
      <c r="A164" s="147" t="s">
        <v>61</v>
      </c>
      <c r="B164" s="782" t="s">
        <v>62</v>
      </c>
      <c r="C164" s="782"/>
      <c r="D164" s="17"/>
      <c r="E164" s="35"/>
      <c r="F164" s="17"/>
      <c r="G164" s="17"/>
      <c r="H164" s="17"/>
      <c r="I164" s="17"/>
      <c r="J164" s="17"/>
      <c r="K164" s="17"/>
      <c r="L164" s="17"/>
      <c r="M164" s="17"/>
      <c r="N164" s="28"/>
      <c r="O164" s="28"/>
    </row>
    <row r="165" spans="1:25" ht="75" x14ac:dyDescent="0.2">
      <c r="A165" s="147" t="s">
        <v>241</v>
      </c>
      <c r="B165" s="144" t="s">
        <v>242</v>
      </c>
      <c r="C165" s="144" t="s">
        <v>387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25" ht="57.75" customHeight="1" x14ac:dyDescent="0.2">
      <c r="A166" s="147" t="s">
        <v>243</v>
      </c>
      <c r="B166" s="144" t="s">
        <v>244</v>
      </c>
      <c r="C166" s="144" t="s">
        <v>245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25" ht="30" x14ac:dyDescent="0.2">
      <c r="A167" s="147" t="s">
        <v>246</v>
      </c>
      <c r="B167" s="144" t="s">
        <v>247</v>
      </c>
      <c r="C167" s="144" t="s">
        <v>248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pans="1:25" ht="90.75" customHeight="1" x14ac:dyDescent="0.2">
      <c r="A168" s="147" t="s">
        <v>243</v>
      </c>
      <c r="B168" s="144" t="s">
        <v>244</v>
      </c>
      <c r="C168" s="144" t="s">
        <v>563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pans="1:25" ht="30" x14ac:dyDescent="0.2">
      <c r="A169" s="147" t="s">
        <v>249</v>
      </c>
      <c r="B169" s="144" t="s">
        <v>250</v>
      </c>
      <c r="C169" s="144" t="s">
        <v>251</v>
      </c>
      <c r="D169" s="43"/>
      <c r="E169" s="43"/>
      <c r="F169" s="43"/>
      <c r="G169" s="13"/>
      <c r="H169" s="43"/>
      <c r="I169" s="13"/>
      <c r="J169" s="43"/>
      <c r="K169" s="13"/>
      <c r="L169" s="43"/>
      <c r="M169" s="43"/>
      <c r="N169" s="43"/>
      <c r="O169" s="43"/>
    </row>
    <row r="170" spans="1:25" ht="15" x14ac:dyDescent="0.2">
      <c r="A170" s="147" t="s">
        <v>594</v>
      </c>
      <c r="B170" s="144" t="s">
        <v>595</v>
      </c>
      <c r="C170" s="144" t="s">
        <v>595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1:25" s="93" customFormat="1" ht="15" x14ac:dyDescent="0.2">
      <c r="A171" s="975" t="s">
        <v>619</v>
      </c>
      <c r="B171" s="976"/>
      <c r="C171" s="977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97" customFormat="1" ht="30" customHeight="1" x14ac:dyDescent="0.2">
      <c r="A172" s="958" t="s">
        <v>567</v>
      </c>
      <c r="B172" s="959"/>
      <c r="C172" s="96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</row>
    <row r="173" spans="1:25" ht="30.75" customHeight="1" x14ac:dyDescent="0.2">
      <c r="A173" s="990" t="s">
        <v>28</v>
      </c>
      <c r="B173" s="991"/>
      <c r="C173" s="992"/>
      <c r="D173" s="44"/>
      <c r="E173" s="45"/>
      <c r="F173" s="44"/>
      <c r="G173" s="44"/>
      <c r="H173" s="44"/>
      <c r="I173" s="44"/>
      <c r="J173" s="44"/>
      <c r="K173" s="44"/>
      <c r="L173" s="44"/>
      <c r="M173" s="41"/>
      <c r="N173" s="28"/>
      <c r="O173" s="28"/>
    </row>
    <row r="174" spans="1:25" ht="15" x14ac:dyDescent="0.2">
      <c r="A174" s="146" t="s">
        <v>12</v>
      </c>
      <c r="B174" s="781" t="s">
        <v>13</v>
      </c>
      <c r="C174" s="781"/>
      <c r="D174" s="29">
        <f t="shared" ref="D174:O174" si="0">D176+D175+D179+D180+D181+D182+D183+D184+D185+D186+D187</f>
        <v>552</v>
      </c>
      <c r="E174" s="29">
        <f t="shared" si="0"/>
        <v>501</v>
      </c>
      <c r="F174" s="29">
        <f t="shared" si="0"/>
        <v>526</v>
      </c>
      <c r="G174" s="29">
        <f t="shared" si="0"/>
        <v>536</v>
      </c>
      <c r="H174" s="29">
        <f t="shared" si="0"/>
        <v>536</v>
      </c>
      <c r="I174" s="29">
        <f t="shared" si="0"/>
        <v>539</v>
      </c>
      <c r="J174" s="29">
        <f t="shared" si="0"/>
        <v>551</v>
      </c>
      <c r="K174" s="29">
        <f t="shared" si="0"/>
        <v>512</v>
      </c>
      <c r="L174" s="29">
        <f t="shared" si="0"/>
        <v>515</v>
      </c>
      <c r="M174" s="29">
        <f t="shared" si="0"/>
        <v>522</v>
      </c>
      <c r="N174" s="29">
        <f t="shared" si="0"/>
        <v>516</v>
      </c>
      <c r="O174" s="29">
        <f t="shared" si="0"/>
        <v>506</v>
      </c>
    </row>
    <row r="175" spans="1:25" ht="45" x14ac:dyDescent="0.2">
      <c r="A175" s="146" t="s">
        <v>252</v>
      </c>
      <c r="B175" s="146" t="s">
        <v>253</v>
      </c>
      <c r="C175" s="153" t="s">
        <v>254</v>
      </c>
      <c r="D175" s="596"/>
      <c r="E175" s="596"/>
      <c r="F175" s="596"/>
      <c r="G175" s="596"/>
      <c r="H175" s="596"/>
      <c r="I175" s="596"/>
      <c r="J175" s="596"/>
      <c r="K175" s="596"/>
      <c r="L175" s="596"/>
      <c r="M175" s="596"/>
      <c r="N175" s="596"/>
      <c r="O175" s="596"/>
    </row>
    <row r="176" spans="1:25" s="8" customFormat="1" ht="24.75" customHeight="1" x14ac:dyDescent="0.2">
      <c r="A176" s="1064" t="s">
        <v>255</v>
      </c>
      <c r="B176" s="1061" t="s">
        <v>256</v>
      </c>
      <c r="C176" s="276" t="s">
        <v>674</v>
      </c>
      <c r="D176" s="597">
        <v>80</v>
      </c>
      <c r="E176" s="597">
        <v>80</v>
      </c>
      <c r="F176" s="597">
        <v>75</v>
      </c>
      <c r="G176" s="597">
        <v>75</v>
      </c>
      <c r="H176" s="597">
        <v>73</v>
      </c>
      <c r="I176" s="597">
        <v>85</v>
      </c>
      <c r="J176" s="597">
        <v>84</v>
      </c>
      <c r="K176" s="597">
        <v>82</v>
      </c>
      <c r="L176" s="597">
        <v>85</v>
      </c>
      <c r="M176" s="597">
        <v>88</v>
      </c>
      <c r="N176" s="598">
        <v>95</v>
      </c>
      <c r="O176" s="598">
        <v>96</v>
      </c>
    </row>
    <row r="177" spans="1:25" s="8" customFormat="1" ht="63.75" customHeight="1" x14ac:dyDescent="0.2">
      <c r="A177" s="1029"/>
      <c r="B177" s="1062"/>
      <c r="C177" s="275" t="s">
        <v>673</v>
      </c>
      <c r="D177" s="599"/>
      <c r="E177" s="599"/>
      <c r="F177" s="599"/>
      <c r="G177" s="599"/>
      <c r="H177" s="599"/>
      <c r="I177" s="599"/>
      <c r="J177" s="599"/>
      <c r="K177" s="599"/>
      <c r="L177" s="599"/>
      <c r="M177" s="599"/>
      <c r="N177" s="600"/>
      <c r="O177" s="600"/>
    </row>
    <row r="178" spans="1:25" s="8" customFormat="1" ht="47.25" customHeight="1" x14ac:dyDescent="0.2">
      <c r="A178" s="1030"/>
      <c r="B178" s="1063"/>
      <c r="C178" s="274" t="s">
        <v>672</v>
      </c>
      <c r="D178" s="601">
        <v>30</v>
      </c>
      <c r="E178" s="601">
        <v>30</v>
      </c>
      <c r="F178" s="601">
        <v>30</v>
      </c>
      <c r="G178" s="601">
        <v>28</v>
      </c>
      <c r="H178" s="601">
        <v>27</v>
      </c>
      <c r="I178" s="601">
        <v>28</v>
      </c>
      <c r="J178" s="601">
        <v>32</v>
      </c>
      <c r="K178" s="601">
        <v>32</v>
      </c>
      <c r="L178" s="601">
        <v>35</v>
      </c>
      <c r="M178" s="601">
        <v>36</v>
      </c>
      <c r="N178" s="602">
        <v>35</v>
      </c>
      <c r="O178" s="602">
        <v>36</v>
      </c>
    </row>
    <row r="179" spans="1:25" ht="36" customHeight="1" x14ac:dyDescent="0.25">
      <c r="A179" s="147" t="s">
        <v>635</v>
      </c>
      <c r="B179" s="147" t="s">
        <v>634</v>
      </c>
      <c r="C179" s="143" t="s">
        <v>636</v>
      </c>
      <c r="D179" s="603">
        <v>30</v>
      </c>
      <c r="E179" s="603">
        <v>35</v>
      </c>
      <c r="F179" s="603">
        <v>35</v>
      </c>
      <c r="G179" s="604">
        <v>40</v>
      </c>
      <c r="H179" s="604">
        <v>40</v>
      </c>
      <c r="I179" s="604">
        <v>45</v>
      </c>
      <c r="J179" s="604">
        <v>45</v>
      </c>
      <c r="K179" s="604">
        <v>50</v>
      </c>
      <c r="L179" s="604">
        <v>50</v>
      </c>
      <c r="M179" s="604">
        <v>50</v>
      </c>
      <c r="N179" s="604">
        <v>50</v>
      </c>
      <c r="O179" s="604">
        <v>50</v>
      </c>
      <c r="P179"/>
    </row>
    <row r="180" spans="1:25" ht="164.25" customHeight="1" x14ac:dyDescent="0.25">
      <c r="A180" s="143" t="s">
        <v>637</v>
      </c>
      <c r="B180" s="143" t="s">
        <v>638</v>
      </c>
      <c r="C180" s="147" t="s">
        <v>639</v>
      </c>
      <c r="D180" s="587">
        <v>115</v>
      </c>
      <c r="E180" s="587">
        <v>100</v>
      </c>
      <c r="F180" s="587">
        <v>120</v>
      </c>
      <c r="G180" s="586">
        <v>120</v>
      </c>
      <c r="H180" s="586">
        <v>120</v>
      </c>
      <c r="I180" s="605">
        <v>100</v>
      </c>
      <c r="J180" s="586">
        <v>100</v>
      </c>
      <c r="K180" s="586">
        <v>75</v>
      </c>
      <c r="L180" s="586">
        <v>75</v>
      </c>
      <c r="M180" s="586">
        <v>75</v>
      </c>
      <c r="N180" s="586">
        <v>50</v>
      </c>
      <c r="O180" s="586">
        <v>50</v>
      </c>
      <c r="P180"/>
    </row>
    <row r="181" spans="1:25" ht="45" customHeight="1" x14ac:dyDescent="0.25">
      <c r="A181" s="787" t="s">
        <v>257</v>
      </c>
      <c r="B181" s="788" t="s">
        <v>258</v>
      </c>
      <c r="C181" s="147" t="s">
        <v>259</v>
      </c>
      <c r="D181" s="587">
        <v>37</v>
      </c>
      <c r="E181" s="587">
        <v>45</v>
      </c>
      <c r="F181" s="587">
        <v>44</v>
      </c>
      <c r="G181" s="587">
        <v>48</v>
      </c>
      <c r="H181" s="587">
        <v>50</v>
      </c>
      <c r="I181" s="587">
        <v>54</v>
      </c>
      <c r="J181" s="587">
        <v>57</v>
      </c>
      <c r="K181" s="587">
        <v>67</v>
      </c>
      <c r="L181" s="587">
        <v>77</v>
      </c>
      <c r="M181" s="587">
        <v>81</v>
      </c>
      <c r="N181" s="587">
        <v>83</v>
      </c>
      <c r="O181" s="587">
        <v>82</v>
      </c>
      <c r="P181"/>
    </row>
    <row r="182" spans="1:25" ht="45" x14ac:dyDescent="0.25">
      <c r="A182" s="787"/>
      <c r="B182" s="788"/>
      <c r="C182" s="147" t="s">
        <v>258</v>
      </c>
      <c r="D182" s="587">
        <v>106</v>
      </c>
      <c r="E182" s="587">
        <v>112</v>
      </c>
      <c r="F182" s="587">
        <v>133</v>
      </c>
      <c r="G182" s="587">
        <v>133</v>
      </c>
      <c r="H182" s="587">
        <v>138</v>
      </c>
      <c r="I182" s="587">
        <v>138</v>
      </c>
      <c r="J182" s="587">
        <v>148</v>
      </c>
      <c r="K182" s="587">
        <v>117</v>
      </c>
      <c r="L182" s="587">
        <v>107</v>
      </c>
      <c r="M182" s="587">
        <v>107</v>
      </c>
      <c r="N182" s="587">
        <v>117</v>
      </c>
      <c r="O182" s="587">
        <v>107</v>
      </c>
      <c r="P182"/>
    </row>
    <row r="183" spans="1:25" ht="15" x14ac:dyDescent="0.25">
      <c r="A183" s="787"/>
      <c r="B183" s="788"/>
      <c r="C183" s="147" t="s">
        <v>260</v>
      </c>
      <c r="D183" s="587">
        <v>4</v>
      </c>
      <c r="E183" s="587">
        <v>4</v>
      </c>
      <c r="F183" s="587">
        <v>8</v>
      </c>
      <c r="G183" s="587">
        <v>9</v>
      </c>
      <c r="H183" s="587">
        <v>4</v>
      </c>
      <c r="I183" s="586">
        <v>6</v>
      </c>
      <c r="J183" s="586">
        <v>6</v>
      </c>
      <c r="K183" s="605">
        <v>10</v>
      </c>
      <c r="L183" s="605">
        <v>10</v>
      </c>
      <c r="M183" s="605">
        <v>10</v>
      </c>
      <c r="N183" s="605">
        <v>10</v>
      </c>
      <c r="O183" s="586">
        <v>10</v>
      </c>
      <c r="P183"/>
    </row>
    <row r="184" spans="1:25" ht="182.25" customHeight="1" x14ac:dyDescent="0.2">
      <c r="A184" s="152" t="s">
        <v>261</v>
      </c>
      <c r="B184" s="152" t="s">
        <v>262</v>
      </c>
      <c r="C184" s="152" t="s">
        <v>263</v>
      </c>
      <c r="D184" s="587">
        <v>90</v>
      </c>
      <c r="E184" s="587">
        <v>50</v>
      </c>
      <c r="F184" s="587">
        <v>36</v>
      </c>
      <c r="G184" s="587">
        <v>36</v>
      </c>
      <c r="H184" s="587">
        <v>36</v>
      </c>
      <c r="I184" s="587">
        <v>36</v>
      </c>
      <c r="J184" s="587">
        <v>36</v>
      </c>
      <c r="K184" s="587">
        <v>36</v>
      </c>
      <c r="L184" s="587">
        <v>36</v>
      </c>
      <c r="M184" s="587">
        <v>36</v>
      </c>
      <c r="N184" s="587">
        <v>36</v>
      </c>
      <c r="O184" s="587">
        <v>36</v>
      </c>
    </row>
    <row r="185" spans="1:25" ht="91.5" customHeight="1" x14ac:dyDescent="0.2">
      <c r="A185" s="147" t="s">
        <v>264</v>
      </c>
      <c r="B185" s="147" t="s">
        <v>265</v>
      </c>
      <c r="C185" s="146" t="s">
        <v>266</v>
      </c>
      <c r="D185" s="11"/>
      <c r="E185" s="30"/>
      <c r="F185" s="11"/>
      <c r="G185" s="11"/>
      <c r="H185" s="13"/>
      <c r="I185" s="31"/>
      <c r="J185" s="31"/>
      <c r="K185" s="47"/>
      <c r="L185" s="47"/>
      <c r="M185" s="31"/>
      <c r="N185" s="31"/>
      <c r="O185" s="31"/>
    </row>
    <row r="186" spans="1:25" ht="15.75" customHeight="1" x14ac:dyDescent="0.2">
      <c r="A186" s="147" t="s">
        <v>640</v>
      </c>
      <c r="B186" s="147" t="s">
        <v>641</v>
      </c>
      <c r="C186" s="146" t="s">
        <v>641</v>
      </c>
      <c r="D186" s="588">
        <v>40</v>
      </c>
      <c r="E186" s="588">
        <v>25</v>
      </c>
      <c r="F186" s="588">
        <v>25</v>
      </c>
      <c r="G186" s="588">
        <v>25</v>
      </c>
      <c r="H186" s="587">
        <v>25</v>
      </c>
      <c r="I186" s="586">
        <v>25</v>
      </c>
      <c r="J186" s="586">
        <v>25</v>
      </c>
      <c r="K186" s="605">
        <v>25</v>
      </c>
      <c r="L186" s="605">
        <v>25</v>
      </c>
      <c r="M186" s="586">
        <v>25</v>
      </c>
      <c r="N186" s="586">
        <v>25</v>
      </c>
      <c r="O186" s="586">
        <v>25</v>
      </c>
    </row>
    <row r="187" spans="1:25" ht="75" customHeight="1" x14ac:dyDescent="0.2">
      <c r="A187" s="147" t="s">
        <v>642</v>
      </c>
      <c r="B187" s="147" t="s">
        <v>643</v>
      </c>
      <c r="C187" s="146" t="s">
        <v>644</v>
      </c>
      <c r="D187" s="11">
        <v>50</v>
      </c>
      <c r="E187" s="30">
        <v>50</v>
      </c>
      <c r="F187" s="11">
        <v>50</v>
      </c>
      <c r="G187" s="11">
        <v>50</v>
      </c>
      <c r="H187" s="13">
        <v>50</v>
      </c>
      <c r="I187" s="31">
        <v>50</v>
      </c>
      <c r="J187" s="31">
        <v>50</v>
      </c>
      <c r="K187" s="47">
        <v>50</v>
      </c>
      <c r="L187" s="47">
        <v>50</v>
      </c>
      <c r="M187" s="31">
        <v>50</v>
      </c>
      <c r="N187" s="31">
        <v>50</v>
      </c>
      <c r="O187" s="31">
        <v>50</v>
      </c>
    </row>
    <row r="188" spans="1:25" ht="17.25" customHeight="1" x14ac:dyDescent="0.2">
      <c r="A188" s="147" t="s">
        <v>12</v>
      </c>
      <c r="B188" s="993" t="s">
        <v>15</v>
      </c>
      <c r="C188" s="994"/>
      <c r="D188" s="11">
        <f t="shared" ref="D188:O188" si="1">D189+D190+D191</f>
        <v>65</v>
      </c>
      <c r="E188" s="11">
        <f t="shared" si="1"/>
        <v>0</v>
      </c>
      <c r="F188" s="11">
        <f t="shared" si="1"/>
        <v>0</v>
      </c>
      <c r="G188" s="11">
        <f t="shared" si="1"/>
        <v>0</v>
      </c>
      <c r="H188" s="11">
        <f t="shared" si="1"/>
        <v>0</v>
      </c>
      <c r="I188" s="11">
        <f t="shared" si="1"/>
        <v>0</v>
      </c>
      <c r="J188" s="11">
        <f t="shared" si="1"/>
        <v>0</v>
      </c>
      <c r="K188" s="11">
        <f t="shared" si="1"/>
        <v>0</v>
      </c>
      <c r="L188" s="11">
        <f t="shared" si="1"/>
        <v>0</v>
      </c>
      <c r="M188" s="11">
        <f t="shared" si="1"/>
        <v>0</v>
      </c>
      <c r="N188" s="11">
        <f t="shared" si="1"/>
        <v>0</v>
      </c>
      <c r="O188" s="11">
        <f t="shared" si="1"/>
        <v>0</v>
      </c>
    </row>
    <row r="189" spans="1:25" ht="60.75" customHeight="1" x14ac:dyDescent="0.2">
      <c r="A189" s="995" t="s">
        <v>645</v>
      </c>
      <c r="B189" s="995" t="s">
        <v>646</v>
      </c>
      <c r="C189" s="146" t="s">
        <v>647</v>
      </c>
      <c r="D189" s="588">
        <v>25</v>
      </c>
      <c r="E189" s="588">
        <v>0</v>
      </c>
      <c r="F189" s="588">
        <v>0</v>
      </c>
      <c r="G189" s="588">
        <v>0</v>
      </c>
      <c r="H189" s="587">
        <v>0</v>
      </c>
      <c r="I189" s="586">
        <v>0</v>
      </c>
      <c r="J189" s="586">
        <v>0</v>
      </c>
      <c r="K189" s="605">
        <v>0</v>
      </c>
      <c r="L189" s="605">
        <v>0</v>
      </c>
      <c r="M189" s="586">
        <v>0</v>
      </c>
      <c r="N189" s="586">
        <v>0</v>
      </c>
      <c r="O189" s="586">
        <v>0</v>
      </c>
    </row>
    <row r="190" spans="1:25" ht="29.25" customHeight="1" x14ac:dyDescent="0.2">
      <c r="A190" s="996"/>
      <c r="B190" s="996"/>
      <c r="C190" s="146" t="s">
        <v>648</v>
      </c>
      <c r="D190" s="588">
        <v>25</v>
      </c>
      <c r="E190" s="588">
        <v>0</v>
      </c>
      <c r="F190" s="588">
        <v>0</v>
      </c>
      <c r="G190" s="588">
        <v>0</v>
      </c>
      <c r="H190" s="587">
        <v>0</v>
      </c>
      <c r="I190" s="586">
        <v>0</v>
      </c>
      <c r="J190" s="586">
        <v>0</v>
      </c>
      <c r="K190" s="605">
        <v>0</v>
      </c>
      <c r="L190" s="605">
        <v>0</v>
      </c>
      <c r="M190" s="586">
        <v>0</v>
      </c>
      <c r="N190" s="586">
        <v>0</v>
      </c>
      <c r="O190" s="586">
        <v>0</v>
      </c>
    </row>
    <row r="191" spans="1:25" ht="30.75" customHeight="1" x14ac:dyDescent="0.2">
      <c r="A191" s="997"/>
      <c r="B191" s="997"/>
      <c r="C191" s="146" t="s">
        <v>649</v>
      </c>
      <c r="D191" s="588">
        <v>15</v>
      </c>
      <c r="E191" s="588">
        <v>0</v>
      </c>
      <c r="F191" s="588">
        <v>0</v>
      </c>
      <c r="G191" s="588">
        <v>0</v>
      </c>
      <c r="H191" s="587">
        <v>0</v>
      </c>
      <c r="I191" s="586">
        <v>0</v>
      </c>
      <c r="J191" s="586">
        <v>0</v>
      </c>
      <c r="K191" s="605">
        <v>0</v>
      </c>
      <c r="L191" s="605">
        <v>0</v>
      </c>
      <c r="M191" s="586">
        <v>0</v>
      </c>
      <c r="N191" s="586">
        <v>0</v>
      </c>
      <c r="O191" s="586">
        <v>0</v>
      </c>
    </row>
    <row r="192" spans="1:25" s="97" customFormat="1" ht="30" customHeight="1" x14ac:dyDescent="0.2">
      <c r="A192" s="958" t="s">
        <v>568</v>
      </c>
      <c r="B192" s="959"/>
      <c r="C192" s="960"/>
      <c r="D192" s="129">
        <f t="shared" ref="D192:O192" si="2">D188+D174</f>
        <v>617</v>
      </c>
      <c r="E192" s="129">
        <f t="shared" si="2"/>
        <v>501</v>
      </c>
      <c r="F192" s="129">
        <f t="shared" si="2"/>
        <v>526</v>
      </c>
      <c r="G192" s="129">
        <f t="shared" si="2"/>
        <v>536</v>
      </c>
      <c r="H192" s="129">
        <f t="shared" si="2"/>
        <v>536</v>
      </c>
      <c r="I192" s="129">
        <f t="shared" si="2"/>
        <v>539</v>
      </c>
      <c r="J192" s="129">
        <f t="shared" si="2"/>
        <v>551</v>
      </c>
      <c r="K192" s="129">
        <f t="shared" si="2"/>
        <v>512</v>
      </c>
      <c r="L192" s="129">
        <f t="shared" si="2"/>
        <v>515</v>
      </c>
      <c r="M192" s="129">
        <f t="shared" si="2"/>
        <v>522</v>
      </c>
      <c r="N192" s="129">
        <f t="shared" si="2"/>
        <v>516</v>
      </c>
      <c r="O192" s="129">
        <f t="shared" si="2"/>
        <v>506</v>
      </c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</row>
    <row r="193" spans="1:25" ht="16.5" customHeight="1" x14ac:dyDescent="0.2">
      <c r="A193" s="961" t="s">
        <v>51</v>
      </c>
      <c r="B193" s="962"/>
      <c r="C193" s="963"/>
      <c r="D193" s="48"/>
      <c r="E193" s="49"/>
      <c r="F193" s="48"/>
      <c r="G193" s="48"/>
      <c r="H193" s="48"/>
      <c r="I193" s="48"/>
      <c r="J193" s="48"/>
      <c r="K193" s="48"/>
      <c r="L193" s="48"/>
      <c r="M193" s="17"/>
      <c r="N193" s="28"/>
      <c r="O193" s="28"/>
    </row>
    <row r="194" spans="1:25" ht="15" customHeight="1" x14ac:dyDescent="0.2">
      <c r="A194" s="112" t="s">
        <v>1</v>
      </c>
      <c r="B194" s="982" t="s">
        <v>16</v>
      </c>
      <c r="C194" s="98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</row>
    <row r="195" spans="1:25" ht="30" x14ac:dyDescent="0.2">
      <c r="A195" s="147" t="s">
        <v>267</v>
      </c>
      <c r="B195" s="147" t="s">
        <v>268</v>
      </c>
      <c r="C195" s="147" t="s">
        <v>269</v>
      </c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spans="1:25" ht="15" customHeight="1" x14ac:dyDescent="0.2">
      <c r="A196" s="112" t="s">
        <v>29</v>
      </c>
      <c r="B196" s="112" t="s">
        <v>17</v>
      </c>
      <c r="C196" s="112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</row>
    <row r="197" spans="1:25" ht="16.5" customHeight="1" x14ac:dyDescent="0.2">
      <c r="A197" s="147" t="s">
        <v>270</v>
      </c>
      <c r="B197" s="147" t="s">
        <v>271</v>
      </c>
      <c r="C197" s="147" t="s">
        <v>272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</row>
    <row r="198" spans="1:25" ht="16.5" customHeight="1" x14ac:dyDescent="0.2">
      <c r="A198" s="147" t="s">
        <v>602</v>
      </c>
      <c r="B198" s="147" t="s">
        <v>601</v>
      </c>
      <c r="C198" s="147" t="s">
        <v>603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</row>
    <row r="199" spans="1:25" s="97" customFormat="1" ht="16.5" customHeight="1" x14ac:dyDescent="0.2">
      <c r="A199" s="958" t="s">
        <v>569</v>
      </c>
      <c r="B199" s="959"/>
      <c r="C199" s="14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</row>
    <row r="200" spans="1:25" s="18" customFormat="1" ht="16.5" customHeight="1" x14ac:dyDescent="0.2">
      <c r="A200" s="984" t="s">
        <v>572</v>
      </c>
      <c r="B200" s="985"/>
      <c r="C200" s="986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</row>
    <row r="201" spans="1:25" s="2" customFormat="1" ht="27.75" customHeight="1" x14ac:dyDescent="0.2">
      <c r="A201" s="987" t="s">
        <v>273</v>
      </c>
      <c r="B201" s="988"/>
      <c r="C201" s="989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</row>
    <row r="202" spans="1:25" ht="30.75" customHeight="1" x14ac:dyDescent="0.2">
      <c r="A202" s="990" t="s">
        <v>7</v>
      </c>
      <c r="B202" s="991"/>
      <c r="C202" s="992"/>
      <c r="D202" s="17"/>
      <c r="E202" s="35"/>
      <c r="F202" s="17"/>
      <c r="G202" s="17"/>
      <c r="H202" s="17"/>
      <c r="I202" s="17"/>
      <c r="J202" s="17"/>
      <c r="K202" s="17"/>
      <c r="L202" s="17"/>
      <c r="M202" s="17"/>
      <c r="N202" s="28"/>
      <c r="O202" s="28"/>
    </row>
    <row r="203" spans="1:25" ht="15" customHeight="1" x14ac:dyDescent="0.2">
      <c r="A203" s="144" t="s">
        <v>20</v>
      </c>
      <c r="B203" s="948" t="s">
        <v>21</v>
      </c>
      <c r="C203" s="949"/>
      <c r="D203" s="108"/>
      <c r="E203" s="109"/>
      <c r="F203" s="108"/>
      <c r="G203" s="108"/>
      <c r="H203" s="108"/>
      <c r="I203" s="108"/>
      <c r="J203" s="108"/>
      <c r="K203" s="108"/>
      <c r="L203" s="108"/>
      <c r="M203" s="108"/>
      <c r="N203" s="111"/>
      <c r="O203" s="111"/>
    </row>
    <row r="204" spans="1:25" ht="45" x14ac:dyDescent="0.2">
      <c r="A204" s="147" t="s">
        <v>274</v>
      </c>
      <c r="B204" s="144" t="s">
        <v>275</v>
      </c>
      <c r="C204" s="144" t="s">
        <v>276</v>
      </c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</row>
    <row r="205" spans="1:25" ht="48" customHeight="1" x14ac:dyDescent="0.2">
      <c r="A205" s="147" t="s">
        <v>277</v>
      </c>
      <c r="B205" s="146" t="s">
        <v>278</v>
      </c>
      <c r="C205" s="144" t="s">
        <v>276</v>
      </c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</row>
    <row r="206" spans="1:25" ht="60" x14ac:dyDescent="0.2">
      <c r="A206" s="147" t="s">
        <v>279</v>
      </c>
      <c r="B206" s="146" t="s">
        <v>280</v>
      </c>
      <c r="C206" s="144" t="s">
        <v>276</v>
      </c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43"/>
      <c r="O206" s="43"/>
    </row>
    <row r="207" spans="1:25" ht="34.5" customHeight="1" x14ac:dyDescent="0.2">
      <c r="A207" s="147" t="s">
        <v>281</v>
      </c>
      <c r="B207" s="146" t="s">
        <v>282</v>
      </c>
      <c r="C207" s="144" t="s">
        <v>276</v>
      </c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43"/>
      <c r="O207" s="43"/>
    </row>
    <row r="208" spans="1:25" ht="60" x14ac:dyDescent="0.2">
      <c r="A208" s="147" t="s">
        <v>283</v>
      </c>
      <c r="B208" s="144" t="s">
        <v>284</v>
      </c>
      <c r="C208" s="144" t="s">
        <v>276</v>
      </c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</row>
    <row r="209" spans="1:25" ht="45" x14ac:dyDescent="0.2">
      <c r="A209" s="147" t="s">
        <v>285</v>
      </c>
      <c r="B209" s="146" t="s">
        <v>286</v>
      </c>
      <c r="C209" s="144" t="s">
        <v>276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31"/>
      <c r="O209" s="31"/>
    </row>
    <row r="210" spans="1:25" ht="90" x14ac:dyDescent="0.2">
      <c r="A210" s="147" t="s">
        <v>287</v>
      </c>
      <c r="B210" s="144" t="s">
        <v>288</v>
      </c>
      <c r="C210" s="144" t="s">
        <v>276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31"/>
      <c r="O210" s="31"/>
    </row>
    <row r="211" spans="1:25" ht="45" x14ac:dyDescent="0.2">
      <c r="A211" s="147" t="s">
        <v>289</v>
      </c>
      <c r="B211" s="146" t="s">
        <v>290</v>
      </c>
      <c r="C211" s="144" t="s">
        <v>276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31"/>
      <c r="O211" s="31"/>
    </row>
    <row r="212" spans="1:25" ht="75" x14ac:dyDescent="0.2">
      <c r="A212" s="147" t="s">
        <v>291</v>
      </c>
      <c r="B212" s="146" t="s">
        <v>292</v>
      </c>
      <c r="C212" s="144" t="s">
        <v>276</v>
      </c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31"/>
      <c r="O212" s="31"/>
    </row>
    <row r="213" spans="1:25" ht="45" x14ac:dyDescent="0.2">
      <c r="A213" s="147" t="s">
        <v>293</v>
      </c>
      <c r="B213" s="146" t="s">
        <v>294</v>
      </c>
      <c r="C213" s="144" t="s">
        <v>276</v>
      </c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25" ht="66.75" customHeight="1" x14ac:dyDescent="0.2">
      <c r="A214" s="147" t="s">
        <v>575</v>
      </c>
      <c r="B214" s="146" t="s">
        <v>574</v>
      </c>
      <c r="C214" s="144" t="s">
        <v>576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85"/>
      <c r="O214" s="85"/>
    </row>
    <row r="215" spans="1:25" s="93" customFormat="1" ht="31.5" customHeight="1" x14ac:dyDescent="0.2">
      <c r="A215" s="975" t="s">
        <v>621</v>
      </c>
      <c r="B215" s="976"/>
      <c r="C215" s="977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6.5" customHeight="1" x14ac:dyDescent="0.2">
      <c r="A216" s="147" t="s">
        <v>3</v>
      </c>
      <c r="B216" s="948" t="s">
        <v>4</v>
      </c>
      <c r="C216" s="949"/>
      <c r="D216" s="50"/>
      <c r="E216" s="51"/>
      <c r="F216" s="50"/>
      <c r="G216" s="50"/>
      <c r="H216" s="50"/>
      <c r="I216" s="50"/>
      <c r="J216" s="50"/>
      <c r="K216" s="50"/>
      <c r="L216" s="50"/>
      <c r="M216" s="50"/>
      <c r="N216" s="50"/>
      <c r="O216" s="50"/>
    </row>
    <row r="217" spans="1:25" ht="64.5" customHeight="1" x14ac:dyDescent="0.2">
      <c r="A217" s="147" t="s">
        <v>295</v>
      </c>
      <c r="B217" s="144" t="s">
        <v>296</v>
      </c>
      <c r="C217" s="144" t="s">
        <v>297</v>
      </c>
      <c r="D217" s="12"/>
      <c r="E217" s="12"/>
      <c r="F217" s="12"/>
      <c r="G217" s="12"/>
      <c r="H217" s="31"/>
      <c r="I217" s="31"/>
      <c r="J217" s="31"/>
      <c r="K217" s="31"/>
      <c r="L217" s="31"/>
      <c r="M217" s="31"/>
      <c r="N217" s="31"/>
      <c r="O217" s="31"/>
    </row>
    <row r="218" spans="1:25" ht="60.75" customHeight="1" x14ac:dyDescent="0.2">
      <c r="A218" s="147" t="s">
        <v>298</v>
      </c>
      <c r="B218" s="144" t="s">
        <v>299</v>
      </c>
      <c r="C218" s="144" t="s">
        <v>300</v>
      </c>
      <c r="D218" s="52"/>
      <c r="E218" s="31"/>
      <c r="F218" s="31"/>
      <c r="G218" s="52"/>
      <c r="H218" s="53"/>
      <c r="I218" s="53"/>
      <c r="J218" s="53"/>
      <c r="K218" s="53"/>
      <c r="L218" s="53"/>
      <c r="M218" s="53"/>
      <c r="N218" s="53"/>
      <c r="O218" s="53"/>
    </row>
    <row r="219" spans="1:25" ht="33" customHeight="1" x14ac:dyDescent="0.2">
      <c r="A219" s="54" t="s">
        <v>301</v>
      </c>
      <c r="B219" s="6" t="s">
        <v>302</v>
      </c>
      <c r="C219" s="144" t="s">
        <v>303</v>
      </c>
      <c r="D219" s="13"/>
      <c r="E219" s="13"/>
      <c r="F219" s="13"/>
      <c r="G219" s="13"/>
      <c r="H219" s="13"/>
      <c r="I219" s="13"/>
      <c r="J219" s="13"/>
      <c r="K219" s="13"/>
      <c r="L219" s="13"/>
      <c r="M219" s="30"/>
      <c r="N219" s="13"/>
      <c r="O219" s="13"/>
    </row>
    <row r="220" spans="1:25" ht="93.75" customHeight="1" x14ac:dyDescent="0.2">
      <c r="A220" s="54" t="s">
        <v>304</v>
      </c>
      <c r="B220" s="146" t="s">
        <v>305</v>
      </c>
      <c r="C220" s="144" t="s">
        <v>306</v>
      </c>
      <c r="D220" s="13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</row>
    <row r="221" spans="1:25" ht="50.25" customHeight="1" x14ac:dyDescent="0.2">
      <c r="A221" s="54" t="s">
        <v>307</v>
      </c>
      <c r="B221" s="146" t="s">
        <v>308</v>
      </c>
      <c r="C221" s="144" t="s">
        <v>309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30"/>
      <c r="O221" s="13"/>
    </row>
    <row r="222" spans="1:25" ht="60.75" customHeight="1" x14ac:dyDescent="0.2">
      <c r="A222" s="54" t="s">
        <v>310</v>
      </c>
      <c r="B222" s="146" t="s">
        <v>311</v>
      </c>
      <c r="C222" s="144" t="s">
        <v>312</v>
      </c>
      <c r="D222" s="13"/>
      <c r="E222" s="13"/>
      <c r="F222" s="13"/>
      <c r="G222" s="13"/>
      <c r="H222" s="30"/>
      <c r="I222" s="30"/>
      <c r="J222" s="30"/>
      <c r="K222" s="30"/>
      <c r="L222" s="30"/>
      <c r="M222" s="30"/>
      <c r="N222" s="30"/>
      <c r="O222" s="30"/>
    </row>
    <row r="223" spans="1:25" ht="258" customHeight="1" x14ac:dyDescent="0.2">
      <c r="A223" s="54" t="s">
        <v>313</v>
      </c>
      <c r="B223" s="146" t="s">
        <v>314</v>
      </c>
      <c r="C223" s="144" t="s">
        <v>315</v>
      </c>
      <c r="D223" s="13"/>
      <c r="E223" s="13"/>
      <c r="F223" s="13"/>
      <c r="G223" s="13"/>
      <c r="H223" s="13"/>
      <c r="I223" s="13"/>
      <c r="J223" s="13"/>
      <c r="K223" s="30"/>
      <c r="L223" s="30"/>
      <c r="M223" s="30"/>
      <c r="N223" s="30"/>
      <c r="O223" s="30"/>
    </row>
    <row r="224" spans="1:25" ht="20.25" customHeight="1" x14ac:dyDescent="0.2">
      <c r="A224" s="944" t="s">
        <v>614</v>
      </c>
      <c r="B224" s="978"/>
      <c r="C224" s="945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</row>
    <row r="225" spans="1:15" ht="15" customHeight="1" x14ac:dyDescent="0.2">
      <c r="A225" s="55" t="s">
        <v>33</v>
      </c>
      <c r="B225" s="964" t="s">
        <v>34</v>
      </c>
      <c r="C225" s="965"/>
      <c r="D225" s="56"/>
      <c r="E225" s="57"/>
      <c r="F225" s="56"/>
      <c r="G225" s="56"/>
      <c r="H225" s="56"/>
      <c r="I225" s="56"/>
      <c r="J225" s="56"/>
      <c r="K225" s="56"/>
      <c r="L225" s="56"/>
      <c r="M225" s="17"/>
      <c r="N225" s="28"/>
      <c r="O225" s="28"/>
    </row>
    <row r="226" spans="1:15" ht="63.75" customHeight="1" x14ac:dyDescent="0.2">
      <c r="A226" s="54" t="s">
        <v>316</v>
      </c>
      <c r="B226" s="146" t="s">
        <v>317</v>
      </c>
      <c r="C226" s="144" t="s">
        <v>318</v>
      </c>
      <c r="D226" s="13"/>
      <c r="E226" s="13"/>
      <c r="F226" s="13"/>
      <c r="G226" s="13"/>
      <c r="H226" s="13"/>
      <c r="I226" s="13"/>
      <c r="J226" s="13"/>
      <c r="K226" s="31"/>
      <c r="L226" s="31"/>
      <c r="M226" s="31"/>
      <c r="N226" s="31"/>
      <c r="O226" s="31"/>
    </row>
    <row r="227" spans="1:15" ht="64.5" customHeight="1" x14ac:dyDescent="0.2">
      <c r="A227" s="54" t="s">
        <v>319</v>
      </c>
      <c r="B227" s="146" t="s">
        <v>49</v>
      </c>
      <c r="C227" s="144" t="s">
        <v>318</v>
      </c>
      <c r="D227" s="13"/>
      <c r="E227" s="13"/>
      <c r="F227" s="13"/>
      <c r="G227" s="13"/>
      <c r="H227" s="13"/>
      <c r="I227" s="13"/>
      <c r="J227" s="13"/>
      <c r="K227" s="31"/>
      <c r="L227" s="31"/>
      <c r="M227" s="31"/>
      <c r="N227" s="31"/>
      <c r="O227" s="31"/>
    </row>
    <row r="228" spans="1:15" ht="64.5" customHeight="1" x14ac:dyDescent="0.2">
      <c r="A228" s="54" t="s">
        <v>320</v>
      </c>
      <c r="B228" s="146" t="s">
        <v>50</v>
      </c>
      <c r="C228" s="144" t="s">
        <v>318</v>
      </c>
      <c r="D228" s="13"/>
      <c r="E228" s="13"/>
      <c r="F228" s="13"/>
      <c r="G228" s="13"/>
      <c r="H228" s="13"/>
      <c r="I228" s="13"/>
      <c r="J228" s="13"/>
      <c r="K228" s="31"/>
      <c r="L228" s="31"/>
      <c r="M228" s="31"/>
      <c r="N228" s="31"/>
      <c r="O228" s="31"/>
    </row>
    <row r="229" spans="1:15" ht="75" x14ac:dyDescent="0.2">
      <c r="A229" s="54" t="s">
        <v>321</v>
      </c>
      <c r="B229" s="146" t="s">
        <v>322</v>
      </c>
      <c r="C229" s="144" t="s">
        <v>323</v>
      </c>
      <c r="D229" s="13"/>
      <c r="E229" s="13"/>
      <c r="F229" s="13"/>
      <c r="G229" s="13"/>
      <c r="H229" s="31"/>
      <c r="I229" s="31"/>
      <c r="J229" s="31"/>
      <c r="K229" s="31"/>
      <c r="L229" s="31"/>
      <c r="M229" s="31"/>
      <c r="N229" s="31"/>
      <c r="O229" s="31"/>
    </row>
    <row r="230" spans="1:15" ht="75" x14ac:dyDescent="0.2">
      <c r="A230" s="54" t="s">
        <v>324</v>
      </c>
      <c r="B230" s="146" t="s">
        <v>325</v>
      </c>
      <c r="C230" s="144" t="s">
        <v>323</v>
      </c>
      <c r="D230" s="13"/>
      <c r="E230" s="13"/>
      <c r="F230" s="13"/>
      <c r="G230" s="13"/>
      <c r="H230" s="31"/>
      <c r="I230" s="31"/>
      <c r="J230" s="31"/>
      <c r="K230" s="31"/>
      <c r="L230" s="31"/>
      <c r="M230" s="31"/>
      <c r="N230" s="31"/>
      <c r="O230" s="31"/>
    </row>
    <row r="231" spans="1:15" ht="15" customHeight="1" x14ac:dyDescent="0.2">
      <c r="A231" s="979" t="s">
        <v>624</v>
      </c>
      <c r="B231" s="980"/>
      <c r="C231" s="98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</row>
    <row r="232" spans="1:15" ht="18.75" customHeight="1" x14ac:dyDescent="0.2">
      <c r="A232" s="54" t="s">
        <v>22</v>
      </c>
      <c r="B232" s="964" t="s">
        <v>23</v>
      </c>
      <c r="C232" s="965"/>
      <c r="D232" s="17"/>
      <c r="E232" s="35"/>
      <c r="F232" s="17"/>
      <c r="G232" s="17"/>
      <c r="H232" s="17"/>
      <c r="I232" s="17"/>
      <c r="J232" s="17"/>
      <c r="K232" s="17"/>
      <c r="L232" s="17"/>
      <c r="M232" s="17"/>
      <c r="N232" s="28"/>
      <c r="O232" s="28"/>
    </row>
    <row r="233" spans="1:15" ht="60" x14ac:dyDescent="0.2">
      <c r="A233" s="54" t="s">
        <v>326</v>
      </c>
      <c r="B233" s="146" t="s">
        <v>327</v>
      </c>
      <c r="C233" s="144" t="s">
        <v>276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45" customHeight="1" x14ac:dyDescent="0.2">
      <c r="A234" s="54" t="s">
        <v>328</v>
      </c>
      <c r="B234" s="146" t="s">
        <v>329</v>
      </c>
      <c r="C234" s="144" t="s">
        <v>330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ht="48" customHeight="1" x14ac:dyDescent="0.2">
      <c r="A235" s="54" t="s">
        <v>331</v>
      </c>
      <c r="B235" s="146" t="s">
        <v>332</v>
      </c>
      <c r="C235" s="144" t="s">
        <v>330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ht="46.5" customHeight="1" x14ac:dyDescent="0.2">
      <c r="A236" s="54" t="s">
        <v>333</v>
      </c>
      <c r="B236" s="146" t="s">
        <v>334</v>
      </c>
      <c r="C236" s="144" t="s">
        <v>330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ht="45" customHeight="1" x14ac:dyDescent="0.2">
      <c r="A237" s="54" t="s">
        <v>335</v>
      </c>
      <c r="B237" s="146" t="s">
        <v>336</v>
      </c>
      <c r="C237" s="144" t="s">
        <v>330</v>
      </c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ht="29.25" customHeight="1" x14ac:dyDescent="0.2">
      <c r="A238" s="54" t="s">
        <v>337</v>
      </c>
      <c r="B238" s="146" t="s">
        <v>338</v>
      </c>
      <c r="C238" s="144" t="s">
        <v>339</v>
      </c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ht="45" x14ac:dyDescent="0.2">
      <c r="A239" s="58" t="s">
        <v>340</v>
      </c>
      <c r="B239" s="146" t="s">
        <v>341</v>
      </c>
      <c r="C239" s="144" t="s">
        <v>342</v>
      </c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1:15" ht="15" customHeight="1" x14ac:dyDescent="0.2">
      <c r="A240" s="966" t="s">
        <v>625</v>
      </c>
      <c r="B240" s="967"/>
      <c r="C240" s="968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</row>
    <row r="241" spans="1:15" ht="15.75" customHeight="1" x14ac:dyDescent="0.2">
      <c r="A241" s="159" t="s">
        <v>24</v>
      </c>
      <c r="B241" s="964" t="s">
        <v>25</v>
      </c>
      <c r="C241" s="965"/>
      <c r="D241" s="29"/>
      <c r="E241" s="46"/>
      <c r="F241" s="29"/>
      <c r="G241" s="29"/>
      <c r="H241" s="29"/>
      <c r="I241" s="29"/>
      <c r="J241" s="29"/>
      <c r="K241" s="29"/>
      <c r="L241" s="29"/>
      <c r="M241" s="17"/>
      <c r="N241" s="28"/>
      <c r="O241" s="28"/>
    </row>
    <row r="242" spans="1:15" ht="30" x14ac:dyDescent="0.2">
      <c r="A242" s="152" t="s">
        <v>343</v>
      </c>
      <c r="B242" s="144" t="s">
        <v>344</v>
      </c>
      <c r="C242" s="144" t="s">
        <v>345</v>
      </c>
      <c r="D242" s="13"/>
      <c r="E242" s="13"/>
      <c r="F242" s="13"/>
      <c r="G242" s="13"/>
      <c r="H242" s="13"/>
      <c r="I242" s="13"/>
      <c r="J242" s="13"/>
      <c r="K242" s="17"/>
      <c r="L242" s="17"/>
      <c r="M242" s="17"/>
      <c r="N242" s="28"/>
      <c r="O242" s="28"/>
    </row>
    <row r="243" spans="1:15" ht="30" x14ac:dyDescent="0.2">
      <c r="A243" s="152" t="s">
        <v>346</v>
      </c>
      <c r="B243" s="144" t="s">
        <v>347</v>
      </c>
      <c r="C243" s="72" t="s">
        <v>348</v>
      </c>
      <c r="D243" s="13"/>
      <c r="E243" s="13"/>
      <c r="F243" s="13"/>
      <c r="G243" s="13"/>
      <c r="H243" s="13"/>
      <c r="I243" s="13"/>
      <c r="J243" s="13"/>
      <c r="K243" s="13"/>
      <c r="L243" s="17"/>
      <c r="M243" s="17"/>
      <c r="N243" s="17"/>
      <c r="O243" s="17"/>
    </row>
    <row r="244" spans="1:15" ht="60" x14ac:dyDescent="0.2">
      <c r="A244" s="152" t="s">
        <v>349</v>
      </c>
      <c r="B244" s="144" t="s">
        <v>350</v>
      </c>
      <c r="C244" s="146" t="s">
        <v>345</v>
      </c>
      <c r="D244" s="38"/>
      <c r="E244" s="38"/>
      <c r="F244" s="38"/>
      <c r="G244" s="38"/>
      <c r="H244" s="38"/>
      <c r="I244" s="38"/>
      <c r="J244" s="38"/>
      <c r="K244" s="17"/>
      <c r="L244" s="17"/>
      <c r="M244" s="17"/>
      <c r="N244" s="17"/>
      <c r="O244" s="17"/>
    </row>
    <row r="245" spans="1:15" ht="45" x14ac:dyDescent="0.2">
      <c r="A245" s="152" t="s">
        <v>351</v>
      </c>
      <c r="B245" s="144" t="s">
        <v>352</v>
      </c>
      <c r="C245" s="146" t="s">
        <v>353</v>
      </c>
      <c r="D245" s="13"/>
      <c r="E245" s="13"/>
      <c r="F245" s="13"/>
      <c r="G245" s="13"/>
      <c r="H245" s="13"/>
      <c r="I245" s="13"/>
      <c r="J245" s="13"/>
      <c r="K245" s="17"/>
      <c r="L245" s="17"/>
      <c r="M245" s="17"/>
      <c r="N245" s="28"/>
      <c r="O245" s="28"/>
    </row>
    <row r="246" spans="1:15" ht="105" x14ac:dyDescent="0.2">
      <c r="A246" s="59" t="s">
        <v>354</v>
      </c>
      <c r="B246" s="146" t="s">
        <v>355</v>
      </c>
      <c r="C246" s="146" t="s">
        <v>276</v>
      </c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1:15" ht="15" x14ac:dyDescent="0.2">
      <c r="A247" s="969" t="s">
        <v>616</v>
      </c>
      <c r="B247" s="970"/>
      <c r="C247" s="971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</row>
    <row r="248" spans="1:15" ht="15" x14ac:dyDescent="0.2">
      <c r="A248" s="60" t="s">
        <v>45</v>
      </c>
      <c r="B248" s="146" t="s">
        <v>46</v>
      </c>
      <c r="C248" s="146"/>
      <c r="D248" s="61"/>
      <c r="E248" s="62"/>
      <c r="F248" s="61"/>
      <c r="G248" s="61"/>
      <c r="H248" s="61"/>
      <c r="I248" s="61"/>
      <c r="J248" s="61"/>
      <c r="K248" s="61"/>
      <c r="L248" s="61"/>
      <c r="M248" s="17"/>
      <c r="N248" s="28"/>
      <c r="O248" s="28"/>
    </row>
    <row r="249" spans="1:15" ht="75" x14ac:dyDescent="0.2">
      <c r="A249" s="63" t="s">
        <v>388</v>
      </c>
      <c r="B249" s="64" t="s">
        <v>389</v>
      </c>
      <c r="C249" s="64" t="s">
        <v>348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1:15" ht="45" x14ac:dyDescent="0.2">
      <c r="A250" s="60" t="s">
        <v>356</v>
      </c>
      <c r="B250" s="146" t="s">
        <v>357</v>
      </c>
      <c r="C250" s="146" t="s">
        <v>358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1:15" ht="45" x14ac:dyDescent="0.2">
      <c r="A251" s="60" t="s">
        <v>359</v>
      </c>
      <c r="B251" s="146" t="s">
        <v>360</v>
      </c>
      <c r="C251" s="146" t="s">
        <v>361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1:15" ht="15" x14ac:dyDescent="0.2">
      <c r="A252" s="972" t="s">
        <v>626</v>
      </c>
      <c r="B252" s="973"/>
      <c r="C252" s="974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</row>
    <row r="253" spans="1:15" ht="24" customHeight="1" x14ac:dyDescent="0.2">
      <c r="A253" s="147" t="s">
        <v>59</v>
      </c>
      <c r="B253" s="948" t="s">
        <v>60</v>
      </c>
      <c r="C253" s="949"/>
      <c r="D253" s="50"/>
      <c r="E253" s="51"/>
      <c r="F253" s="50"/>
      <c r="G253" s="50"/>
      <c r="H253" s="50"/>
      <c r="I253" s="50"/>
      <c r="J253" s="50"/>
      <c r="K253" s="50"/>
      <c r="L253" s="50"/>
      <c r="M253" s="17"/>
      <c r="N253" s="28"/>
      <c r="O253" s="28"/>
    </row>
    <row r="254" spans="1:15" ht="48.75" customHeight="1" x14ac:dyDescent="0.2">
      <c r="A254" s="147" t="s">
        <v>547</v>
      </c>
      <c r="B254" s="144" t="s">
        <v>545</v>
      </c>
      <c r="C254" s="144" t="s">
        <v>549</v>
      </c>
      <c r="D254" s="50"/>
      <c r="E254" s="51"/>
      <c r="F254" s="51"/>
      <c r="G254" s="50"/>
      <c r="H254" s="50"/>
      <c r="I254" s="50"/>
      <c r="J254" s="50"/>
      <c r="K254" s="50"/>
      <c r="L254" s="50"/>
      <c r="M254" s="17"/>
      <c r="N254" s="28"/>
      <c r="O254" s="28"/>
    </row>
    <row r="255" spans="1:15" ht="44.25" customHeight="1" x14ac:dyDescent="0.2">
      <c r="A255" s="147" t="s">
        <v>548</v>
      </c>
      <c r="B255" s="144" t="s">
        <v>546</v>
      </c>
      <c r="C255" s="144" t="s">
        <v>550</v>
      </c>
      <c r="D255" s="50"/>
      <c r="E255" s="50"/>
      <c r="F255" s="50"/>
      <c r="G255" s="50"/>
      <c r="H255" s="50"/>
      <c r="I255" s="50"/>
      <c r="J255" s="50"/>
      <c r="K255" s="50"/>
      <c r="L255" s="50"/>
      <c r="M255" s="17"/>
      <c r="N255" s="28"/>
      <c r="O255" s="28"/>
    </row>
    <row r="256" spans="1:15" ht="44.25" customHeight="1" x14ac:dyDescent="0.2">
      <c r="A256" s="147" t="s">
        <v>362</v>
      </c>
      <c r="B256" s="144" t="s">
        <v>363</v>
      </c>
      <c r="C256" s="144" t="s">
        <v>364</v>
      </c>
      <c r="D256" s="9"/>
      <c r="E256" s="13"/>
      <c r="F256" s="9"/>
      <c r="G256" s="50"/>
      <c r="H256" s="32"/>
      <c r="I256" s="32"/>
      <c r="J256" s="32"/>
      <c r="K256" s="50"/>
      <c r="L256" s="32"/>
      <c r="M256" s="32"/>
      <c r="N256" s="50"/>
      <c r="O256" s="32"/>
    </row>
    <row r="257" spans="1:25" ht="45" x14ac:dyDescent="0.2">
      <c r="A257" s="152" t="s">
        <v>365</v>
      </c>
      <c r="B257" s="5" t="s">
        <v>366</v>
      </c>
      <c r="C257" s="5" t="s">
        <v>367</v>
      </c>
      <c r="D257" s="11"/>
      <c r="E257" s="11"/>
      <c r="F257" s="11"/>
      <c r="G257" s="11"/>
      <c r="H257" s="11"/>
      <c r="I257" s="11"/>
      <c r="J257" s="11"/>
      <c r="K257" s="10"/>
      <c r="L257" s="10"/>
      <c r="M257" s="9"/>
      <c r="N257" s="9"/>
      <c r="O257" s="9"/>
    </row>
    <row r="258" spans="1:25" ht="15" customHeight="1" x14ac:dyDescent="0.2">
      <c r="A258" s="953" t="s">
        <v>627</v>
      </c>
      <c r="B258" s="954"/>
      <c r="C258" s="955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</row>
    <row r="259" spans="1:25" ht="17.25" customHeight="1" x14ac:dyDescent="0.2">
      <c r="A259" s="152" t="s">
        <v>43</v>
      </c>
      <c r="B259" s="956" t="s">
        <v>42</v>
      </c>
      <c r="C259" s="957"/>
      <c r="D259" s="65"/>
      <c r="E259" s="66"/>
      <c r="F259" s="65"/>
      <c r="G259" s="65"/>
      <c r="H259" s="65"/>
      <c r="I259" s="65"/>
      <c r="J259" s="65"/>
      <c r="K259" s="10"/>
      <c r="L259" s="10"/>
      <c r="M259" s="9"/>
      <c r="N259" s="67"/>
      <c r="O259" s="67"/>
    </row>
    <row r="260" spans="1:25" ht="15" x14ac:dyDescent="0.2">
      <c r="A260" s="152" t="s">
        <v>552</v>
      </c>
      <c r="B260" s="5" t="s">
        <v>551</v>
      </c>
      <c r="C260" s="5" t="s">
        <v>348</v>
      </c>
      <c r="D260" s="65"/>
      <c r="E260" s="66"/>
      <c r="F260" s="65"/>
      <c r="G260" s="65"/>
      <c r="H260" s="65"/>
      <c r="I260" s="65"/>
      <c r="J260" s="65"/>
      <c r="K260" s="10"/>
      <c r="L260" s="10"/>
      <c r="M260" s="9"/>
      <c r="N260" s="67"/>
      <c r="O260" s="67"/>
    </row>
    <row r="261" spans="1:25" ht="15" customHeight="1" x14ac:dyDescent="0.2">
      <c r="A261" s="112" t="s">
        <v>61</v>
      </c>
      <c r="B261" s="925" t="s">
        <v>62</v>
      </c>
      <c r="C261" s="926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</row>
    <row r="262" spans="1:25" ht="60" x14ac:dyDescent="0.2">
      <c r="A262" s="126" t="s">
        <v>596</v>
      </c>
      <c r="B262" s="123" t="s">
        <v>597</v>
      </c>
      <c r="C262" s="123" t="s">
        <v>368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25" s="101" customFormat="1" ht="33" customHeight="1" x14ac:dyDescent="0.2">
      <c r="A263" s="958" t="s">
        <v>567</v>
      </c>
      <c r="B263" s="959"/>
      <c r="C263" s="960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s="3" customFormat="1" ht="21.75" customHeight="1" x14ac:dyDescent="0.2">
      <c r="A264" s="961" t="s">
        <v>35</v>
      </c>
      <c r="B264" s="962"/>
      <c r="C264" s="963"/>
      <c r="D264" s="68"/>
      <c r="E264" s="69"/>
      <c r="F264" s="68"/>
      <c r="G264" s="68"/>
      <c r="H264" s="68"/>
      <c r="I264" s="68"/>
      <c r="J264" s="68"/>
      <c r="K264" s="68"/>
      <c r="L264" s="68"/>
      <c r="M264" s="70"/>
      <c r="N264" s="68"/>
      <c r="O264" s="68"/>
    </row>
    <row r="265" spans="1:25" s="3" customFormat="1" ht="14.25" customHeight="1" x14ac:dyDescent="0.2">
      <c r="A265" s="146" t="s">
        <v>36</v>
      </c>
      <c r="B265" s="964" t="s">
        <v>37</v>
      </c>
      <c r="C265" s="965"/>
      <c r="D265" s="70"/>
      <c r="E265" s="71"/>
      <c r="F265" s="70"/>
      <c r="G265" s="70"/>
      <c r="H265" s="70"/>
      <c r="I265" s="70"/>
      <c r="J265" s="70"/>
      <c r="K265" s="70"/>
      <c r="L265" s="70"/>
      <c r="M265" s="70"/>
      <c r="N265" s="68"/>
      <c r="O265" s="68"/>
    </row>
    <row r="266" spans="1:25" s="3" customFormat="1" ht="14.25" customHeight="1" x14ac:dyDescent="0.2">
      <c r="A266" s="146" t="s">
        <v>410</v>
      </c>
      <c r="B266" s="146" t="s">
        <v>411</v>
      </c>
      <c r="C266" s="146" t="s">
        <v>412</v>
      </c>
      <c r="D266" s="29"/>
      <c r="E266" s="46"/>
      <c r="F266" s="46"/>
      <c r="G266" s="46"/>
      <c r="H266" s="46"/>
      <c r="I266" s="29"/>
      <c r="J266" s="29"/>
      <c r="K266" s="29"/>
      <c r="L266" s="29"/>
      <c r="M266" s="29"/>
      <c r="N266" s="29"/>
      <c r="O266" s="28"/>
    </row>
    <row r="267" spans="1:25" s="3" customFormat="1" ht="18" customHeight="1" x14ac:dyDescent="0.2">
      <c r="A267" s="146" t="s">
        <v>413</v>
      </c>
      <c r="B267" s="146" t="s">
        <v>414</v>
      </c>
      <c r="C267" s="146" t="s">
        <v>415</v>
      </c>
      <c r="D267" s="28"/>
      <c r="E267" s="46"/>
      <c r="F267" s="46"/>
      <c r="G267" s="29"/>
      <c r="H267" s="29"/>
      <c r="I267" s="29"/>
      <c r="J267" s="29"/>
      <c r="K267" s="29"/>
      <c r="L267" s="17"/>
      <c r="M267" s="17"/>
      <c r="N267" s="17"/>
      <c r="O267" s="17"/>
    </row>
    <row r="268" spans="1:25" s="3" customFormat="1" ht="33.75" customHeight="1" x14ac:dyDescent="0.2">
      <c r="A268" s="146" t="s">
        <v>416</v>
      </c>
      <c r="B268" s="146" t="s">
        <v>417</v>
      </c>
      <c r="C268" s="146" t="s">
        <v>418</v>
      </c>
      <c r="D268" s="29"/>
      <c r="E268" s="46"/>
      <c r="F268" s="46"/>
      <c r="G268" s="29"/>
      <c r="H268" s="29"/>
      <c r="I268" s="28"/>
      <c r="J268" s="46"/>
      <c r="K268" s="46"/>
      <c r="L268" s="29"/>
      <c r="M268" s="17"/>
      <c r="N268" s="17"/>
      <c r="O268" s="17"/>
    </row>
    <row r="269" spans="1:25" s="3" customFormat="1" ht="30" customHeight="1" x14ac:dyDescent="0.2">
      <c r="A269" s="146" t="s">
        <v>419</v>
      </c>
      <c r="B269" s="146" t="s">
        <v>420</v>
      </c>
      <c r="C269" s="146" t="s">
        <v>421</v>
      </c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</row>
    <row r="270" spans="1:25" s="3" customFormat="1" ht="16.5" customHeight="1" x14ac:dyDescent="0.2">
      <c r="A270" s="144" t="s">
        <v>422</v>
      </c>
      <c r="B270" s="948" t="s">
        <v>423</v>
      </c>
      <c r="C270" s="949"/>
      <c r="D270" s="70"/>
      <c r="E270" s="71"/>
      <c r="F270" s="70"/>
      <c r="G270" s="70"/>
      <c r="H270" s="70"/>
      <c r="I270" s="70"/>
      <c r="J270" s="70"/>
      <c r="K270" s="70"/>
      <c r="L270" s="70"/>
      <c r="M270" s="70"/>
      <c r="N270" s="70"/>
      <c r="O270" s="70"/>
    </row>
    <row r="271" spans="1:25" s="3" customFormat="1" ht="30" customHeight="1" x14ac:dyDescent="0.2">
      <c r="A271" s="144" t="s">
        <v>424</v>
      </c>
      <c r="B271" s="144" t="s">
        <v>425</v>
      </c>
      <c r="C271" s="144" t="s">
        <v>426</v>
      </c>
      <c r="D271" s="17"/>
      <c r="E271" s="35"/>
      <c r="F271" s="17"/>
      <c r="G271" s="17"/>
      <c r="H271" s="17"/>
      <c r="I271" s="17"/>
      <c r="J271" s="17"/>
      <c r="K271" s="17"/>
      <c r="L271" s="17"/>
      <c r="M271" s="17"/>
      <c r="N271" s="28"/>
      <c r="O271" s="28"/>
    </row>
    <row r="272" spans="1:25" s="3" customFormat="1" ht="48.75" customHeight="1" x14ac:dyDescent="0.2">
      <c r="A272" s="144" t="s">
        <v>427</v>
      </c>
      <c r="B272" s="144" t="s">
        <v>428</v>
      </c>
      <c r="C272" s="144" t="s">
        <v>429</v>
      </c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28"/>
      <c r="O272" s="28"/>
    </row>
    <row r="273" spans="1:25" s="101" customFormat="1" ht="18.75" customHeight="1" x14ac:dyDescent="0.2">
      <c r="A273" s="927" t="s">
        <v>573</v>
      </c>
      <c r="B273" s="928"/>
      <c r="C273" s="929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30.75" customHeight="1" x14ac:dyDescent="0.2">
      <c r="A274" s="940" t="s">
        <v>28</v>
      </c>
      <c r="B274" s="941"/>
      <c r="C274" s="942"/>
      <c r="D274" s="17"/>
      <c r="E274" s="35"/>
      <c r="F274" s="17"/>
      <c r="G274" s="17"/>
      <c r="H274" s="17"/>
      <c r="I274" s="17"/>
      <c r="J274" s="17"/>
      <c r="K274" s="17"/>
      <c r="L274" s="17"/>
      <c r="M274" s="17"/>
      <c r="N274" s="28"/>
      <c r="O274" s="28"/>
    </row>
    <row r="275" spans="1:25" ht="15" customHeight="1" x14ac:dyDescent="0.2">
      <c r="A275" s="141" t="s">
        <v>12</v>
      </c>
      <c r="B275" s="925" t="s">
        <v>13</v>
      </c>
      <c r="C275" s="926"/>
      <c r="D275" s="88">
        <f t="shared" ref="D275:O275" si="3">D276+D277+D278+D279+D280+D281</f>
        <v>218</v>
      </c>
      <c r="E275" s="88">
        <f t="shared" si="3"/>
        <v>210</v>
      </c>
      <c r="F275" s="88">
        <f t="shared" si="3"/>
        <v>200</v>
      </c>
      <c r="G275" s="88">
        <f t="shared" si="3"/>
        <v>196</v>
      </c>
      <c r="H275" s="88">
        <f t="shared" si="3"/>
        <v>197</v>
      </c>
      <c r="I275" s="88">
        <f t="shared" si="3"/>
        <v>202</v>
      </c>
      <c r="J275" s="88">
        <f t="shared" si="3"/>
        <v>202</v>
      </c>
      <c r="K275" s="88">
        <f t="shared" si="3"/>
        <v>203</v>
      </c>
      <c r="L275" s="88">
        <f t="shared" si="3"/>
        <v>204</v>
      </c>
      <c r="M275" s="88">
        <f t="shared" si="3"/>
        <v>204</v>
      </c>
      <c r="N275" s="88">
        <f t="shared" si="3"/>
        <v>201</v>
      </c>
      <c r="O275" s="88">
        <f t="shared" si="3"/>
        <v>201</v>
      </c>
    </row>
    <row r="276" spans="1:25" ht="29.25" customHeight="1" x14ac:dyDescent="0.2">
      <c r="A276" s="5" t="s">
        <v>650</v>
      </c>
      <c r="B276" s="5" t="s">
        <v>651</v>
      </c>
      <c r="C276" s="5" t="s">
        <v>652</v>
      </c>
      <c r="D276" s="587">
        <v>45</v>
      </c>
      <c r="E276" s="587">
        <v>35</v>
      </c>
      <c r="F276" s="587">
        <v>25</v>
      </c>
      <c r="G276" s="587">
        <v>25</v>
      </c>
      <c r="H276" s="587">
        <v>25</v>
      </c>
      <c r="I276" s="587">
        <v>25</v>
      </c>
      <c r="J276" s="587">
        <v>25</v>
      </c>
      <c r="K276" s="587">
        <v>25</v>
      </c>
      <c r="L276" s="587">
        <v>25</v>
      </c>
      <c r="M276" s="587">
        <v>25</v>
      </c>
      <c r="N276" s="587">
        <v>25</v>
      </c>
      <c r="O276" s="587">
        <v>25</v>
      </c>
    </row>
    <row r="277" spans="1:25" ht="60" customHeight="1" x14ac:dyDescent="0.2">
      <c r="A277" s="144" t="s">
        <v>521</v>
      </c>
      <c r="B277" s="144" t="s">
        <v>55</v>
      </c>
      <c r="C277" s="144" t="s">
        <v>522</v>
      </c>
      <c r="D277" s="589">
        <v>34</v>
      </c>
      <c r="E277" s="589">
        <v>36</v>
      </c>
      <c r="F277" s="589">
        <v>36</v>
      </c>
      <c r="G277" s="589">
        <v>32</v>
      </c>
      <c r="H277" s="589">
        <v>33</v>
      </c>
      <c r="I277" s="589">
        <v>38</v>
      </c>
      <c r="J277" s="589">
        <v>38</v>
      </c>
      <c r="K277" s="589">
        <v>39</v>
      </c>
      <c r="L277" s="589">
        <v>40</v>
      </c>
      <c r="M277" s="589">
        <v>40</v>
      </c>
      <c r="N277" s="589">
        <v>37</v>
      </c>
      <c r="O277" s="589">
        <v>37</v>
      </c>
    </row>
    <row r="278" spans="1:25" ht="60" customHeight="1" x14ac:dyDescent="0.2">
      <c r="A278" s="144" t="s">
        <v>653</v>
      </c>
      <c r="B278" s="144" t="s">
        <v>654</v>
      </c>
      <c r="C278" s="144" t="s">
        <v>655</v>
      </c>
      <c r="D278" s="589">
        <v>25</v>
      </c>
      <c r="E278" s="589">
        <v>25</v>
      </c>
      <c r="F278" s="589">
        <v>25</v>
      </c>
      <c r="G278" s="589">
        <v>25</v>
      </c>
      <c r="H278" s="589">
        <v>25</v>
      </c>
      <c r="I278" s="589">
        <v>25</v>
      </c>
      <c r="J278" s="589">
        <v>25</v>
      </c>
      <c r="K278" s="589">
        <v>25</v>
      </c>
      <c r="L278" s="589">
        <v>25</v>
      </c>
      <c r="M278" s="589">
        <v>25</v>
      </c>
      <c r="N278" s="589">
        <v>25</v>
      </c>
      <c r="O278" s="589">
        <v>25</v>
      </c>
    </row>
    <row r="279" spans="1:25" s="3" customFormat="1" ht="45" x14ac:dyDescent="0.2">
      <c r="A279" s="144" t="s">
        <v>523</v>
      </c>
      <c r="B279" s="144" t="s">
        <v>524</v>
      </c>
      <c r="C279" s="144" t="s">
        <v>525</v>
      </c>
      <c r="D279" s="589">
        <v>54</v>
      </c>
      <c r="E279" s="589">
        <v>54</v>
      </c>
      <c r="F279" s="589">
        <v>54</v>
      </c>
      <c r="G279" s="589">
        <v>54</v>
      </c>
      <c r="H279" s="589">
        <v>54</v>
      </c>
      <c r="I279" s="589">
        <v>54</v>
      </c>
      <c r="J279" s="589">
        <v>54</v>
      </c>
      <c r="K279" s="589">
        <v>54</v>
      </c>
      <c r="L279" s="589">
        <v>54</v>
      </c>
      <c r="M279" s="589">
        <v>54</v>
      </c>
      <c r="N279" s="589">
        <v>54</v>
      </c>
      <c r="O279" s="589">
        <v>54</v>
      </c>
    </row>
    <row r="280" spans="1:25" s="3" customFormat="1" ht="25.5" customHeight="1" x14ac:dyDescent="0.2">
      <c r="A280" s="144" t="s">
        <v>656</v>
      </c>
      <c r="B280" s="144" t="s">
        <v>657</v>
      </c>
      <c r="C280" s="144" t="s">
        <v>658</v>
      </c>
      <c r="D280" s="589">
        <v>25</v>
      </c>
      <c r="E280" s="589">
        <v>25</v>
      </c>
      <c r="F280" s="589">
        <v>25</v>
      </c>
      <c r="G280" s="589">
        <v>25</v>
      </c>
      <c r="H280" s="589">
        <v>25</v>
      </c>
      <c r="I280" s="589">
        <v>25</v>
      </c>
      <c r="J280" s="589">
        <v>25</v>
      </c>
      <c r="K280" s="589">
        <v>25</v>
      </c>
      <c r="L280" s="589">
        <v>25</v>
      </c>
      <c r="M280" s="589">
        <v>25</v>
      </c>
      <c r="N280" s="589">
        <v>25</v>
      </c>
      <c r="O280" s="589">
        <v>25</v>
      </c>
    </row>
    <row r="281" spans="1:25" s="3" customFormat="1" ht="45" x14ac:dyDescent="0.2">
      <c r="A281" s="144" t="s">
        <v>659</v>
      </c>
      <c r="B281" s="144" t="s">
        <v>660</v>
      </c>
      <c r="C281" s="144" t="s">
        <v>655</v>
      </c>
      <c r="D281" s="589">
        <v>35</v>
      </c>
      <c r="E281" s="589">
        <v>35</v>
      </c>
      <c r="F281" s="589">
        <v>35</v>
      </c>
      <c r="G281" s="589">
        <v>35</v>
      </c>
      <c r="H281" s="589">
        <v>35</v>
      </c>
      <c r="I281" s="589">
        <v>35</v>
      </c>
      <c r="J281" s="589">
        <v>35</v>
      </c>
      <c r="K281" s="589">
        <v>35</v>
      </c>
      <c r="L281" s="589">
        <v>35</v>
      </c>
      <c r="M281" s="589">
        <v>35</v>
      </c>
      <c r="N281" s="589">
        <v>35</v>
      </c>
      <c r="O281" s="589">
        <v>35</v>
      </c>
    </row>
    <row r="282" spans="1:25" ht="15" customHeight="1" x14ac:dyDescent="0.2">
      <c r="A282" s="141" t="s">
        <v>14</v>
      </c>
      <c r="B282" s="925" t="s">
        <v>15</v>
      </c>
      <c r="C282" s="926"/>
      <c r="D282" s="88">
        <f t="shared" ref="D282:O282" si="4">D283+D284</f>
        <v>75</v>
      </c>
      <c r="E282" s="88">
        <f t="shared" si="4"/>
        <v>60</v>
      </c>
      <c r="F282" s="88">
        <f t="shared" si="4"/>
        <v>60</v>
      </c>
      <c r="G282" s="88">
        <f t="shared" si="4"/>
        <v>60</v>
      </c>
      <c r="H282" s="88">
        <f t="shared" si="4"/>
        <v>60</v>
      </c>
      <c r="I282" s="88">
        <f t="shared" si="4"/>
        <v>75</v>
      </c>
      <c r="J282" s="88">
        <f t="shared" si="4"/>
        <v>75</v>
      </c>
      <c r="K282" s="88">
        <f t="shared" si="4"/>
        <v>60</v>
      </c>
      <c r="L282" s="88">
        <f t="shared" si="4"/>
        <v>60</v>
      </c>
      <c r="M282" s="88">
        <f t="shared" si="4"/>
        <v>60</v>
      </c>
      <c r="N282" s="88">
        <f t="shared" si="4"/>
        <v>75</v>
      </c>
      <c r="O282" s="88">
        <f t="shared" si="4"/>
        <v>75</v>
      </c>
    </row>
    <row r="283" spans="1:25" s="3" customFormat="1" ht="45" x14ac:dyDescent="0.2">
      <c r="A283" s="144" t="s">
        <v>661</v>
      </c>
      <c r="B283" s="144" t="s">
        <v>663</v>
      </c>
      <c r="C283" s="144" t="s">
        <v>665</v>
      </c>
      <c r="D283" s="589">
        <v>50</v>
      </c>
      <c r="E283" s="589">
        <v>35</v>
      </c>
      <c r="F283" s="589">
        <v>35</v>
      </c>
      <c r="G283" s="589">
        <v>35</v>
      </c>
      <c r="H283" s="589">
        <v>35</v>
      </c>
      <c r="I283" s="589">
        <v>50</v>
      </c>
      <c r="J283" s="589">
        <v>50</v>
      </c>
      <c r="K283" s="589">
        <v>35</v>
      </c>
      <c r="L283" s="589">
        <v>35</v>
      </c>
      <c r="M283" s="589">
        <v>35</v>
      </c>
      <c r="N283" s="589">
        <v>50</v>
      </c>
      <c r="O283" s="589">
        <v>50</v>
      </c>
    </row>
    <row r="284" spans="1:25" s="3" customFormat="1" ht="30" x14ac:dyDescent="0.2">
      <c r="A284" s="144" t="s">
        <v>662</v>
      </c>
      <c r="B284" s="144" t="s">
        <v>664</v>
      </c>
      <c r="C284" s="144" t="s">
        <v>666</v>
      </c>
      <c r="D284" s="589">
        <v>25</v>
      </c>
      <c r="E284" s="589">
        <v>25</v>
      </c>
      <c r="F284" s="589">
        <v>25</v>
      </c>
      <c r="G284" s="589">
        <v>25</v>
      </c>
      <c r="H284" s="589">
        <v>25</v>
      </c>
      <c r="I284" s="589">
        <v>25</v>
      </c>
      <c r="J284" s="589">
        <v>25</v>
      </c>
      <c r="K284" s="589">
        <v>25</v>
      </c>
      <c r="L284" s="589">
        <v>25</v>
      </c>
      <c r="M284" s="589">
        <v>25</v>
      </c>
      <c r="N284" s="589">
        <v>25</v>
      </c>
      <c r="O284" s="589">
        <v>25</v>
      </c>
    </row>
    <row r="285" spans="1:25" s="3" customFormat="1" ht="15" customHeight="1" x14ac:dyDescent="0.2">
      <c r="A285" s="950" t="s">
        <v>568</v>
      </c>
      <c r="B285" s="951"/>
      <c r="C285" s="952"/>
      <c r="D285" s="124">
        <f t="shared" ref="D285:O285" si="5">D275+D282</f>
        <v>293</v>
      </c>
      <c r="E285" s="124">
        <f t="shared" si="5"/>
        <v>270</v>
      </c>
      <c r="F285" s="124">
        <f t="shared" si="5"/>
        <v>260</v>
      </c>
      <c r="G285" s="124">
        <f t="shared" si="5"/>
        <v>256</v>
      </c>
      <c r="H285" s="124">
        <f t="shared" si="5"/>
        <v>257</v>
      </c>
      <c r="I285" s="124">
        <f t="shared" si="5"/>
        <v>277</v>
      </c>
      <c r="J285" s="124">
        <f t="shared" si="5"/>
        <v>277</v>
      </c>
      <c r="K285" s="124">
        <f t="shared" si="5"/>
        <v>263</v>
      </c>
      <c r="L285" s="124">
        <f t="shared" si="5"/>
        <v>264</v>
      </c>
      <c r="M285" s="124">
        <f t="shared" si="5"/>
        <v>264</v>
      </c>
      <c r="N285" s="124">
        <f t="shared" si="5"/>
        <v>276</v>
      </c>
      <c r="O285" s="124">
        <f t="shared" si="5"/>
        <v>276</v>
      </c>
    </row>
    <row r="286" spans="1:25" s="3" customFormat="1" ht="15" x14ac:dyDescent="0.2">
      <c r="A286" s="943" t="s">
        <v>51</v>
      </c>
      <c r="B286" s="943"/>
      <c r="C286" s="144"/>
      <c r="D286" s="17"/>
      <c r="E286" s="35"/>
      <c r="F286" s="17"/>
      <c r="G286" s="17"/>
      <c r="H286" s="17"/>
      <c r="I286" s="17"/>
      <c r="J286" s="17"/>
      <c r="K286" s="17"/>
      <c r="L286" s="17"/>
      <c r="M286" s="17"/>
      <c r="N286" s="28"/>
      <c r="O286" s="28"/>
    </row>
    <row r="287" spans="1:25" s="3" customFormat="1" ht="15" customHeight="1" x14ac:dyDescent="0.2">
      <c r="A287" s="120" t="s">
        <v>1</v>
      </c>
      <c r="B287" s="944" t="s">
        <v>16</v>
      </c>
      <c r="C287" s="945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</row>
    <row r="288" spans="1:25" s="3" customFormat="1" ht="44.25" customHeight="1" x14ac:dyDescent="0.2">
      <c r="A288" s="144" t="s">
        <v>369</v>
      </c>
      <c r="B288" s="144" t="s">
        <v>370</v>
      </c>
      <c r="C288" s="144" t="s">
        <v>371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1:15" s="3" customFormat="1" ht="46.5" customHeight="1" x14ac:dyDescent="0.2">
      <c r="A289" s="144" t="s">
        <v>604</v>
      </c>
      <c r="B289" s="144" t="s">
        <v>605</v>
      </c>
      <c r="C289" s="144" t="s">
        <v>606</v>
      </c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</row>
    <row r="290" spans="1:15" s="3" customFormat="1" ht="19.5" customHeight="1" x14ac:dyDescent="0.2">
      <c r="A290" s="144" t="s">
        <v>599</v>
      </c>
      <c r="B290" s="144" t="s">
        <v>598</v>
      </c>
      <c r="C290" s="144" t="s">
        <v>600</v>
      </c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</row>
    <row r="291" spans="1:15" s="3" customFormat="1" ht="15" customHeight="1" x14ac:dyDescent="0.2">
      <c r="A291" s="141" t="s">
        <v>63</v>
      </c>
      <c r="B291" s="925" t="s">
        <v>64</v>
      </c>
      <c r="C291" s="926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</row>
    <row r="292" spans="1:15" s="3" customFormat="1" ht="30" x14ac:dyDescent="0.2">
      <c r="A292" s="123" t="s">
        <v>526</v>
      </c>
      <c r="B292" s="123" t="s">
        <v>65</v>
      </c>
      <c r="C292" s="123" t="s">
        <v>527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</row>
    <row r="293" spans="1:15" s="3" customFormat="1" ht="15" x14ac:dyDescent="0.2">
      <c r="A293" s="141" t="s">
        <v>29</v>
      </c>
      <c r="B293" s="141" t="s">
        <v>17</v>
      </c>
      <c r="C293" s="141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</row>
    <row r="294" spans="1:15" s="3" customFormat="1" ht="45" x14ac:dyDescent="0.2">
      <c r="A294" s="144" t="s">
        <v>607</v>
      </c>
      <c r="B294" s="144" t="s">
        <v>608</v>
      </c>
      <c r="C294" s="144" t="s">
        <v>609</v>
      </c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1:15" s="3" customFormat="1" ht="15" x14ac:dyDescent="0.2">
      <c r="A295" s="144" t="s">
        <v>517</v>
      </c>
      <c r="B295" s="144" t="s">
        <v>18</v>
      </c>
      <c r="C295" s="144" t="s">
        <v>518</v>
      </c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1:15" s="3" customFormat="1" ht="30" x14ac:dyDescent="0.2">
      <c r="A296" s="144" t="s">
        <v>519</v>
      </c>
      <c r="B296" s="144" t="s">
        <v>19</v>
      </c>
      <c r="C296" s="144" t="s">
        <v>520</v>
      </c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1:15" s="3" customFormat="1" ht="34.5" customHeight="1" x14ac:dyDescent="0.2">
      <c r="A297" s="144" t="s">
        <v>611</v>
      </c>
      <c r="B297" s="144" t="s">
        <v>610</v>
      </c>
      <c r="C297" s="144" t="s">
        <v>612</v>
      </c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</row>
    <row r="298" spans="1:15" s="16" customFormat="1" ht="15" x14ac:dyDescent="0.2">
      <c r="A298" s="946" t="s">
        <v>569</v>
      </c>
      <c r="B298" s="946"/>
      <c r="C298" s="94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</row>
    <row r="299" spans="1:15" s="3" customFormat="1" ht="15" customHeight="1" x14ac:dyDescent="0.2">
      <c r="A299" s="940" t="s">
        <v>5</v>
      </c>
      <c r="B299" s="941"/>
      <c r="C299" s="942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</row>
    <row r="300" spans="1:15" s="3" customFormat="1" ht="15" customHeight="1" x14ac:dyDescent="0.2">
      <c r="A300" s="141" t="s">
        <v>6</v>
      </c>
      <c r="B300" s="925" t="s">
        <v>5</v>
      </c>
      <c r="C300" s="926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</row>
    <row r="301" spans="1:15" s="3" customFormat="1" ht="30" x14ac:dyDescent="0.2">
      <c r="A301" s="144" t="s">
        <v>430</v>
      </c>
      <c r="B301" s="144" t="s">
        <v>431</v>
      </c>
      <c r="C301" s="144" t="s">
        <v>432</v>
      </c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</row>
    <row r="302" spans="1:15" s="3" customFormat="1" ht="30" x14ac:dyDescent="0.2">
      <c r="A302" s="144" t="s">
        <v>433</v>
      </c>
      <c r="B302" s="144" t="s">
        <v>434</v>
      </c>
      <c r="C302" s="146" t="s">
        <v>435</v>
      </c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</row>
    <row r="303" spans="1:15" s="3" customFormat="1" ht="45" x14ac:dyDescent="0.2">
      <c r="A303" s="146" t="s">
        <v>436</v>
      </c>
      <c r="B303" s="146" t="s">
        <v>437</v>
      </c>
      <c r="C303" s="146" t="s">
        <v>438</v>
      </c>
      <c r="D303" s="29"/>
      <c r="E303" s="29"/>
      <c r="F303" s="29"/>
      <c r="G303" s="29"/>
      <c r="H303" s="17"/>
      <c r="I303" s="17"/>
      <c r="J303" s="17"/>
      <c r="K303" s="17"/>
      <c r="L303" s="17"/>
      <c r="M303" s="17"/>
      <c r="N303" s="17"/>
      <c r="O303" s="17"/>
    </row>
    <row r="304" spans="1:15" s="3" customFormat="1" ht="195.75" customHeight="1" x14ac:dyDescent="0.2">
      <c r="A304" s="146" t="s">
        <v>439</v>
      </c>
      <c r="B304" s="146" t="s">
        <v>440</v>
      </c>
      <c r="C304" s="146" t="s">
        <v>441</v>
      </c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</row>
    <row r="305" spans="1:15" s="3" customFormat="1" ht="96" customHeight="1" x14ac:dyDescent="0.2">
      <c r="A305" s="144" t="s">
        <v>442</v>
      </c>
      <c r="B305" s="144" t="s">
        <v>443</v>
      </c>
      <c r="C305" s="144" t="s">
        <v>444</v>
      </c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</row>
    <row r="306" spans="1:15" s="3" customFormat="1" ht="66" customHeight="1" x14ac:dyDescent="0.2">
      <c r="A306" s="144" t="s">
        <v>445</v>
      </c>
      <c r="B306" s="144" t="s">
        <v>446</v>
      </c>
      <c r="C306" s="144" t="s">
        <v>447</v>
      </c>
      <c r="D306" s="29"/>
      <c r="E306" s="35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 s="3" customFormat="1" ht="24" customHeight="1" x14ac:dyDescent="0.2">
      <c r="A307" s="141" t="s">
        <v>47</v>
      </c>
      <c r="B307" s="925" t="s">
        <v>48</v>
      </c>
      <c r="C307" s="926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</row>
    <row r="308" spans="1:15" s="3" customFormat="1" ht="59.25" customHeight="1" x14ac:dyDescent="0.2">
      <c r="A308" s="144" t="s">
        <v>564</v>
      </c>
      <c r="B308" s="149" t="s">
        <v>565</v>
      </c>
      <c r="C308" s="150" t="s">
        <v>566</v>
      </c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</row>
    <row r="309" spans="1:15" s="3" customFormat="1" ht="15" customHeight="1" x14ac:dyDescent="0.2">
      <c r="A309" s="141" t="s">
        <v>56</v>
      </c>
      <c r="B309" s="925" t="s">
        <v>57</v>
      </c>
      <c r="C309" s="926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</row>
    <row r="310" spans="1:15" s="3" customFormat="1" ht="30" x14ac:dyDescent="0.2">
      <c r="A310" s="144" t="s">
        <v>448</v>
      </c>
      <c r="B310" s="144" t="s">
        <v>58</v>
      </c>
      <c r="C310" s="144" t="s">
        <v>449</v>
      </c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1:15" s="3" customFormat="1" ht="75" x14ac:dyDescent="0.2">
      <c r="A311" s="144" t="s">
        <v>450</v>
      </c>
      <c r="B311" s="144" t="s">
        <v>451</v>
      </c>
      <c r="C311" s="144" t="s">
        <v>452</v>
      </c>
      <c r="D311" s="17"/>
      <c r="E311" s="35"/>
      <c r="F311" s="17"/>
      <c r="G311" s="17"/>
      <c r="H311" s="17"/>
      <c r="I311" s="17"/>
      <c r="J311" s="17"/>
      <c r="K311" s="17"/>
      <c r="L311" s="17"/>
      <c r="M311" s="17"/>
      <c r="N311" s="17"/>
      <c r="O311" s="17"/>
    </row>
    <row r="312" spans="1:15" s="16" customFormat="1" ht="15" customHeight="1" x14ac:dyDescent="0.2">
      <c r="A312" s="927" t="s">
        <v>570</v>
      </c>
      <c r="B312" s="928"/>
      <c r="C312" s="929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</row>
    <row r="313" spans="1:15" s="3" customFormat="1" ht="15" customHeight="1" x14ac:dyDescent="0.2">
      <c r="A313" s="940" t="s">
        <v>30</v>
      </c>
      <c r="B313" s="941"/>
      <c r="C313" s="942"/>
      <c r="D313" s="17"/>
      <c r="E313" s="35"/>
      <c r="F313" s="17"/>
      <c r="G313" s="17"/>
      <c r="H313" s="17"/>
      <c r="I313" s="17"/>
      <c r="J313" s="17"/>
      <c r="K313" s="17"/>
      <c r="L313" s="17"/>
      <c r="M313" s="17"/>
      <c r="N313" s="17"/>
      <c r="O313" s="17"/>
    </row>
    <row r="314" spans="1:15" s="3" customFormat="1" ht="16.5" customHeight="1" x14ac:dyDescent="0.2">
      <c r="A314" s="141" t="s">
        <v>52</v>
      </c>
      <c r="B314" s="925" t="s">
        <v>53</v>
      </c>
      <c r="C314" s="926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</row>
    <row r="315" spans="1:15" s="3" customFormat="1" ht="104.25" customHeight="1" x14ac:dyDescent="0.2">
      <c r="A315" s="144" t="s">
        <v>453</v>
      </c>
      <c r="B315" s="144" t="s">
        <v>454</v>
      </c>
      <c r="C315" s="144" t="s">
        <v>455</v>
      </c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</row>
    <row r="316" spans="1:15" s="3" customFormat="1" ht="26.25" customHeight="1" x14ac:dyDescent="0.2">
      <c r="A316" s="141" t="s">
        <v>31</v>
      </c>
      <c r="B316" s="925" t="s">
        <v>32</v>
      </c>
      <c r="C316" s="926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</row>
    <row r="317" spans="1:15" s="3" customFormat="1" ht="60" x14ac:dyDescent="0.2">
      <c r="A317" s="144" t="s">
        <v>456</v>
      </c>
      <c r="B317" s="144" t="s">
        <v>457</v>
      </c>
      <c r="C317" s="144" t="s">
        <v>458</v>
      </c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</row>
    <row r="318" spans="1:15" s="3" customFormat="1" ht="62.25" customHeight="1" x14ac:dyDescent="0.2">
      <c r="A318" s="144" t="s">
        <v>459</v>
      </c>
      <c r="B318" s="144" t="s">
        <v>460</v>
      </c>
      <c r="C318" s="144" t="s">
        <v>461</v>
      </c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</row>
    <row r="319" spans="1:15" s="3" customFormat="1" ht="15" x14ac:dyDescent="0.2">
      <c r="A319" s="936" t="s">
        <v>462</v>
      </c>
      <c r="B319" s="936" t="s">
        <v>463</v>
      </c>
      <c r="C319" s="144" t="s">
        <v>555</v>
      </c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9"/>
    </row>
    <row r="320" spans="1:15" s="3" customFormat="1" ht="48.75" customHeight="1" x14ac:dyDescent="0.2">
      <c r="A320" s="937"/>
      <c r="B320" s="937"/>
      <c r="C320" s="144" t="s">
        <v>556</v>
      </c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</row>
    <row r="321" spans="1:15" s="3" customFormat="1" ht="15" customHeight="1" x14ac:dyDescent="0.2">
      <c r="A321" s="141" t="s">
        <v>66</v>
      </c>
      <c r="B321" s="925" t="s">
        <v>44</v>
      </c>
      <c r="C321" s="926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</row>
    <row r="322" spans="1:15" s="3" customFormat="1" ht="15" x14ac:dyDescent="0.2">
      <c r="A322" s="936" t="s">
        <v>464</v>
      </c>
      <c r="B322" s="936" t="s">
        <v>465</v>
      </c>
      <c r="C322" s="144" t="s">
        <v>557</v>
      </c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1:15" s="3" customFormat="1" ht="40.5" customHeight="1" x14ac:dyDescent="0.2">
      <c r="A323" s="937"/>
      <c r="B323" s="937"/>
      <c r="C323" s="144" t="s">
        <v>558</v>
      </c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</row>
    <row r="324" spans="1:15" s="3" customFormat="1" ht="59.25" customHeight="1" x14ac:dyDescent="0.2">
      <c r="A324" s="144" t="s">
        <v>466</v>
      </c>
      <c r="B324" s="146" t="s">
        <v>467</v>
      </c>
      <c r="C324" s="144" t="s">
        <v>468</v>
      </c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</row>
    <row r="325" spans="1:15" s="3" customFormat="1" ht="30" x14ac:dyDescent="0.2">
      <c r="A325" s="144" t="s">
        <v>469</v>
      </c>
      <c r="B325" s="146" t="s">
        <v>470</v>
      </c>
      <c r="C325" s="144" t="s">
        <v>471</v>
      </c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</row>
    <row r="326" spans="1:15" s="3" customFormat="1" ht="15" x14ac:dyDescent="0.2">
      <c r="A326" s="936" t="s">
        <v>472</v>
      </c>
      <c r="B326" s="938" t="s">
        <v>39</v>
      </c>
      <c r="C326" s="144" t="s">
        <v>559</v>
      </c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</row>
    <row r="327" spans="1:15" s="3" customFormat="1" ht="15" x14ac:dyDescent="0.2">
      <c r="A327" s="937"/>
      <c r="B327" s="939"/>
      <c r="C327" s="144" t="s">
        <v>473</v>
      </c>
      <c r="D327" s="156"/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</row>
    <row r="328" spans="1:15" s="3" customFormat="1" ht="30" x14ac:dyDescent="0.2">
      <c r="A328" s="144" t="s">
        <v>474</v>
      </c>
      <c r="B328" s="146" t="s">
        <v>475</v>
      </c>
      <c r="C328" s="144" t="s">
        <v>476</v>
      </c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</row>
    <row r="329" spans="1:15" s="3" customFormat="1" ht="14.25" customHeight="1" x14ac:dyDescent="0.2">
      <c r="A329" s="141" t="s">
        <v>8</v>
      </c>
      <c r="B329" s="925" t="s">
        <v>9</v>
      </c>
      <c r="C329" s="926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</row>
    <row r="330" spans="1:15" s="3" customFormat="1" ht="14.25" customHeight="1" x14ac:dyDescent="0.2">
      <c r="A330" s="5"/>
      <c r="B330" s="154"/>
      <c r="C330" s="155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67"/>
      <c r="O330" s="67"/>
    </row>
    <row r="331" spans="1:15" s="3" customFormat="1" ht="45" x14ac:dyDescent="0.2">
      <c r="A331" s="144" t="s">
        <v>477</v>
      </c>
      <c r="B331" s="144" t="s">
        <v>478</v>
      </c>
      <c r="C331" s="144" t="s">
        <v>479</v>
      </c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</row>
    <row r="332" spans="1:15" s="3" customFormat="1" ht="45" x14ac:dyDescent="0.2">
      <c r="A332" s="144" t="s">
        <v>480</v>
      </c>
      <c r="B332" s="144" t="s">
        <v>481</v>
      </c>
      <c r="C332" s="144" t="s">
        <v>482</v>
      </c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</row>
    <row r="333" spans="1:15" s="3" customFormat="1" ht="75" x14ac:dyDescent="0.2">
      <c r="A333" s="144" t="s">
        <v>483</v>
      </c>
      <c r="B333" s="144" t="s">
        <v>484</v>
      </c>
      <c r="C333" s="144" t="s">
        <v>485</v>
      </c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</row>
    <row r="334" spans="1:15" s="3" customFormat="1" ht="30" x14ac:dyDescent="0.2">
      <c r="A334" s="144" t="s">
        <v>486</v>
      </c>
      <c r="B334" s="144" t="s">
        <v>38</v>
      </c>
      <c r="C334" s="144" t="s">
        <v>487</v>
      </c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</row>
    <row r="335" spans="1:15" s="3" customFormat="1" ht="60" x14ac:dyDescent="0.2">
      <c r="A335" s="144" t="s">
        <v>488</v>
      </c>
      <c r="B335" s="144" t="s">
        <v>489</v>
      </c>
      <c r="C335" s="144" t="s">
        <v>490</v>
      </c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</row>
    <row r="336" spans="1:15" s="3" customFormat="1" ht="30" x14ac:dyDescent="0.2">
      <c r="A336" s="144" t="s">
        <v>491</v>
      </c>
      <c r="B336" s="144" t="s">
        <v>560</v>
      </c>
      <c r="C336" s="144" t="s">
        <v>492</v>
      </c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</row>
    <row r="337" spans="1:15" s="3" customFormat="1" ht="75" x14ac:dyDescent="0.2">
      <c r="A337" s="144" t="s">
        <v>491</v>
      </c>
      <c r="B337" s="144" t="s">
        <v>493</v>
      </c>
      <c r="C337" s="144" t="s">
        <v>492</v>
      </c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</row>
    <row r="338" spans="1:15" s="3" customFormat="1" ht="60" x14ac:dyDescent="0.2">
      <c r="A338" s="144" t="s">
        <v>494</v>
      </c>
      <c r="B338" s="144" t="s">
        <v>495</v>
      </c>
      <c r="C338" s="144" t="s">
        <v>496</v>
      </c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</row>
    <row r="339" spans="1:15" s="3" customFormat="1" ht="45" x14ac:dyDescent="0.2">
      <c r="A339" s="5" t="s">
        <v>497</v>
      </c>
      <c r="B339" s="5" t="s">
        <v>498</v>
      </c>
      <c r="C339" s="5" t="s">
        <v>499</v>
      </c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1:15" s="3" customFormat="1" ht="60" x14ac:dyDescent="0.2">
      <c r="A340" s="5" t="s">
        <v>500</v>
      </c>
      <c r="B340" s="5" t="s">
        <v>501</v>
      </c>
      <c r="C340" s="5" t="s">
        <v>502</v>
      </c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1:15" ht="28.5" customHeight="1" x14ac:dyDescent="0.2">
      <c r="A341" s="141" t="s">
        <v>10</v>
      </c>
      <c r="B341" s="925" t="s">
        <v>11</v>
      </c>
      <c r="C341" s="926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</row>
    <row r="342" spans="1:15" ht="37.5" customHeight="1" x14ac:dyDescent="0.2">
      <c r="A342" s="144" t="s">
        <v>503</v>
      </c>
      <c r="B342" s="144" t="s">
        <v>504</v>
      </c>
      <c r="C342" s="144" t="s">
        <v>505</v>
      </c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</row>
    <row r="343" spans="1:15" ht="72.75" customHeight="1" x14ac:dyDescent="0.2">
      <c r="A343" s="144" t="s">
        <v>506</v>
      </c>
      <c r="B343" s="144" t="s">
        <v>507</v>
      </c>
      <c r="C343" s="144" t="s">
        <v>508</v>
      </c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60" x14ac:dyDescent="0.2">
      <c r="A344" s="144" t="s">
        <v>528</v>
      </c>
      <c r="B344" s="144" t="s">
        <v>529</v>
      </c>
      <c r="C344" s="144" t="s">
        <v>530</v>
      </c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1:15" ht="15" x14ac:dyDescent="0.2">
      <c r="A345" s="144" t="s">
        <v>531</v>
      </c>
      <c r="B345" s="144" t="s">
        <v>54</v>
      </c>
      <c r="C345" s="144" t="s">
        <v>532</v>
      </c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</row>
    <row r="346" spans="1:15" ht="30" x14ac:dyDescent="0.2">
      <c r="A346" s="144" t="s">
        <v>514</v>
      </c>
      <c r="B346" s="144" t="s">
        <v>515</v>
      </c>
      <c r="C346" s="144" t="s">
        <v>516</v>
      </c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</row>
    <row r="347" spans="1:15" ht="61.5" customHeight="1" x14ac:dyDescent="0.2">
      <c r="A347" s="144" t="s">
        <v>514</v>
      </c>
      <c r="B347" s="144" t="s">
        <v>561</v>
      </c>
      <c r="C347" s="144" t="s">
        <v>562</v>
      </c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1:15" ht="32.25" customHeight="1" x14ac:dyDescent="0.2">
      <c r="A348" s="144" t="s">
        <v>509</v>
      </c>
      <c r="B348" s="144" t="s">
        <v>510</v>
      </c>
      <c r="C348" s="144" t="s">
        <v>511</v>
      </c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1:15" ht="30" x14ac:dyDescent="0.2">
      <c r="A349" s="144" t="s">
        <v>512</v>
      </c>
      <c r="B349" s="144" t="s">
        <v>67</v>
      </c>
      <c r="C349" s="144" t="s">
        <v>513</v>
      </c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</row>
    <row r="350" spans="1:15" ht="30" x14ac:dyDescent="0.2">
      <c r="A350" s="144" t="s">
        <v>533</v>
      </c>
      <c r="B350" s="144" t="s">
        <v>534</v>
      </c>
      <c r="C350" s="144" t="s">
        <v>535</v>
      </c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</row>
    <row r="351" spans="1:15" ht="15" customHeight="1" x14ac:dyDescent="0.2">
      <c r="A351" s="141" t="s">
        <v>68</v>
      </c>
      <c r="B351" s="925" t="s">
        <v>69</v>
      </c>
      <c r="C351" s="926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</row>
    <row r="352" spans="1:15" ht="45" x14ac:dyDescent="0.2">
      <c r="A352" s="144" t="s">
        <v>536</v>
      </c>
      <c r="B352" s="144" t="s">
        <v>537</v>
      </c>
      <c r="C352" s="144" t="s">
        <v>538</v>
      </c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6" ht="62.25" customHeight="1" x14ac:dyDescent="0.2">
      <c r="A353" s="144" t="s">
        <v>539</v>
      </c>
      <c r="B353" s="144" t="s">
        <v>540</v>
      </c>
      <c r="C353" s="144" t="s">
        <v>541</v>
      </c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</row>
    <row r="354" spans="1:16" s="16" customFormat="1" ht="21.75" customHeight="1" x14ac:dyDescent="0.2">
      <c r="A354" s="927" t="s">
        <v>571</v>
      </c>
      <c r="B354" s="928"/>
      <c r="C354" s="92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</row>
    <row r="355" spans="1:16" s="19" customFormat="1" ht="21.75" customHeight="1" x14ac:dyDescent="0.2">
      <c r="A355" s="930" t="s">
        <v>628</v>
      </c>
      <c r="B355" s="931"/>
      <c r="C355" s="932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</row>
    <row r="356" spans="1:16" s="80" customFormat="1" ht="24" customHeight="1" x14ac:dyDescent="0.3">
      <c r="A356" s="933" t="s">
        <v>372</v>
      </c>
      <c r="B356" s="934"/>
      <c r="C356" s="935"/>
      <c r="D356" s="79">
        <f t="shared" ref="D356:O356" si="6">D285+D192</f>
        <v>910</v>
      </c>
      <c r="E356" s="79">
        <f t="shared" si="6"/>
        <v>771</v>
      </c>
      <c r="F356" s="79">
        <f t="shared" si="6"/>
        <v>786</v>
      </c>
      <c r="G356" s="79">
        <f t="shared" si="6"/>
        <v>792</v>
      </c>
      <c r="H356" s="79">
        <f t="shared" si="6"/>
        <v>793</v>
      </c>
      <c r="I356" s="79">
        <f t="shared" si="6"/>
        <v>816</v>
      </c>
      <c r="J356" s="79">
        <f t="shared" si="6"/>
        <v>828</v>
      </c>
      <c r="K356" s="79">
        <f t="shared" si="6"/>
        <v>775</v>
      </c>
      <c r="L356" s="79">
        <f t="shared" si="6"/>
        <v>779</v>
      </c>
      <c r="M356" s="79">
        <f t="shared" si="6"/>
        <v>786</v>
      </c>
      <c r="N356" s="79">
        <f t="shared" si="6"/>
        <v>792</v>
      </c>
      <c r="O356" s="79">
        <f t="shared" si="6"/>
        <v>782</v>
      </c>
      <c r="P356" s="79"/>
    </row>
    <row r="357" spans="1:16" x14ac:dyDescent="0.2">
      <c r="D357" s="7"/>
      <c r="E357" s="14"/>
      <c r="F357" s="7"/>
      <c r="G357" s="7"/>
      <c r="H357" s="7"/>
      <c r="I357" s="7"/>
      <c r="J357" s="7"/>
      <c r="K357" s="7"/>
      <c r="L357" s="7"/>
      <c r="M357" s="7"/>
      <c r="N357" s="7"/>
      <c r="O357" s="7"/>
    </row>
    <row r="358" spans="1:16" x14ac:dyDescent="0.2">
      <c r="D358" s="103"/>
      <c r="E358" s="104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</row>
    <row r="359" spans="1:16" x14ac:dyDescent="0.2">
      <c r="D359" s="89"/>
      <c r="E359" s="90"/>
      <c r="F359" s="89"/>
      <c r="G359" s="89"/>
      <c r="H359" s="89"/>
      <c r="I359" s="89"/>
      <c r="J359" s="89"/>
      <c r="K359" s="89"/>
      <c r="L359" s="89"/>
      <c r="M359" s="89"/>
      <c r="N359" s="89"/>
      <c r="O359" s="89"/>
    </row>
    <row r="360" spans="1:16" ht="18.75" x14ac:dyDescent="0.2"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</row>
    <row r="362" spans="1:16" ht="14.25" x14ac:dyDescent="0.2"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</row>
    <row r="363" spans="1:16" ht="14.25" x14ac:dyDescent="0.2">
      <c r="D363" s="139"/>
      <c r="E363" s="140"/>
      <c r="F363" s="139"/>
      <c r="G363" s="139"/>
      <c r="H363" s="139"/>
      <c r="I363" s="139"/>
      <c r="J363" s="139"/>
      <c r="K363" s="139"/>
      <c r="L363" s="139"/>
      <c r="M363" s="139"/>
      <c r="N363" s="139"/>
      <c r="O363" s="139"/>
    </row>
  </sheetData>
  <mergeCells count="146">
    <mergeCell ref="A113:A114"/>
    <mergeCell ref="B291:C291"/>
    <mergeCell ref="B307:C307"/>
    <mergeCell ref="A299:C299"/>
    <mergeCell ref="A263:C263"/>
    <mergeCell ref="B194:C194"/>
    <mergeCell ref="B265:C265"/>
    <mergeCell ref="B270:C270"/>
    <mergeCell ref="B241:C241"/>
    <mergeCell ref="B261:C261"/>
    <mergeCell ref="A224:C224"/>
    <mergeCell ref="A231:C231"/>
    <mergeCell ref="A240:C240"/>
    <mergeCell ref="A247:C247"/>
    <mergeCell ref="A252:C252"/>
    <mergeCell ref="B259:C259"/>
    <mergeCell ref="B157:B159"/>
    <mergeCell ref="A157:A159"/>
    <mergeCell ref="A285:C285"/>
    <mergeCell ref="B130:B133"/>
    <mergeCell ref="A130:A133"/>
    <mergeCell ref="A192:C192"/>
    <mergeCell ref="A148:C148"/>
    <mergeCell ref="A140:C140"/>
    <mergeCell ref="A163:C163"/>
    <mergeCell ref="A120:A121"/>
    <mergeCell ref="A171:C171"/>
    <mergeCell ref="A128:A129"/>
    <mergeCell ref="B152:C152"/>
    <mergeCell ref="A143:A144"/>
    <mergeCell ref="A151:C151"/>
    <mergeCell ref="B119:B121"/>
    <mergeCell ref="B189:B191"/>
    <mergeCell ref="B176:B178"/>
    <mergeCell ref="A176:A178"/>
    <mergeCell ref="B174:C174"/>
    <mergeCell ref="A173:C173"/>
    <mergeCell ref="B164:C164"/>
    <mergeCell ref="A172:C172"/>
    <mergeCell ref="B128:B129"/>
    <mergeCell ref="B145:B146"/>
    <mergeCell ref="B124:B126"/>
    <mergeCell ref="A356:C356"/>
    <mergeCell ref="A274:C274"/>
    <mergeCell ref="A286:B286"/>
    <mergeCell ref="B287:C287"/>
    <mergeCell ref="A181:A183"/>
    <mergeCell ref="B181:B183"/>
    <mergeCell ref="B253:C253"/>
    <mergeCell ref="B232:C232"/>
    <mergeCell ref="A264:C264"/>
    <mergeCell ref="A313:C313"/>
    <mergeCell ref="A319:A320"/>
    <mergeCell ref="A298:C298"/>
    <mergeCell ref="A312:C312"/>
    <mergeCell ref="B216:C216"/>
    <mergeCell ref="A201:C201"/>
    <mergeCell ref="B225:C225"/>
    <mergeCell ref="A193:C193"/>
    <mergeCell ref="B351:C351"/>
    <mergeCell ref="B329:C329"/>
    <mergeCell ref="B326:B327"/>
    <mergeCell ref="A326:A327"/>
    <mergeCell ref="B188:C188"/>
    <mergeCell ref="A355:C355"/>
    <mergeCell ref="B341:C341"/>
    <mergeCell ref="A354:C354"/>
    <mergeCell ref="B322:B323"/>
    <mergeCell ref="A322:A323"/>
    <mergeCell ref="M1:O1"/>
    <mergeCell ref="D4:O4"/>
    <mergeCell ref="A7:C7"/>
    <mergeCell ref="B10:C10"/>
    <mergeCell ref="A11:A12"/>
    <mergeCell ref="B11:B12"/>
    <mergeCell ref="A15:A16"/>
    <mergeCell ref="B15:B16"/>
    <mergeCell ref="B13:B14"/>
    <mergeCell ref="A13:A14"/>
    <mergeCell ref="L2:O2"/>
    <mergeCell ref="A3:O3"/>
    <mergeCell ref="B122:B123"/>
    <mergeCell ref="A124:A126"/>
    <mergeCell ref="A122:A123"/>
    <mergeCell ref="B54:B56"/>
    <mergeCell ref="A39:A42"/>
    <mergeCell ref="B39:B42"/>
    <mergeCell ref="B51:B53"/>
    <mergeCell ref="B96:B101"/>
    <mergeCell ref="B113:B114"/>
    <mergeCell ref="A96:A106"/>
    <mergeCell ref="A21:A26"/>
    <mergeCell ref="B89:C89"/>
    <mergeCell ref="B75:C75"/>
    <mergeCell ref="B80:C80"/>
    <mergeCell ref="B21:B26"/>
    <mergeCell ref="A47:A50"/>
    <mergeCell ref="B47:B50"/>
    <mergeCell ref="A51:A53"/>
    <mergeCell ref="A74:C74"/>
    <mergeCell ref="A94:C94"/>
    <mergeCell ref="A79:C79"/>
    <mergeCell ref="B72:B73"/>
    <mergeCell ref="A43:A46"/>
    <mergeCell ref="B58:B60"/>
    <mergeCell ref="A63:A66"/>
    <mergeCell ref="B67:B71"/>
    <mergeCell ref="A58:A60"/>
    <mergeCell ref="B63:B66"/>
    <mergeCell ref="A67:A71"/>
    <mergeCell ref="B102:B106"/>
    <mergeCell ref="A88:C88"/>
    <mergeCell ref="B95:C95"/>
    <mergeCell ref="A273:C273"/>
    <mergeCell ref="A189:A191"/>
    <mergeCell ref="B282:C282"/>
    <mergeCell ref="B309:C309"/>
    <mergeCell ref="B316:C316"/>
    <mergeCell ref="B321:C321"/>
    <mergeCell ref="B134:B136"/>
    <mergeCell ref="A134:A136"/>
    <mergeCell ref="B141:C141"/>
    <mergeCell ref="A258:C258"/>
    <mergeCell ref="A215:C215"/>
    <mergeCell ref="A200:C200"/>
    <mergeCell ref="A199:B199"/>
    <mergeCell ref="B314:C314"/>
    <mergeCell ref="B149:C149"/>
    <mergeCell ref="B143:B144"/>
    <mergeCell ref="B137:B139"/>
    <mergeCell ref="A137:A139"/>
    <mergeCell ref="B319:B320"/>
    <mergeCell ref="B203:C203"/>
    <mergeCell ref="A202:C202"/>
    <mergeCell ref="B275:C275"/>
    <mergeCell ref="B300:C300"/>
    <mergeCell ref="A145:A146"/>
    <mergeCell ref="B17:B20"/>
    <mergeCell ref="A17:A20"/>
    <mergeCell ref="B43:B46"/>
    <mergeCell ref="A72:A73"/>
    <mergeCell ref="A27:A32"/>
    <mergeCell ref="B27:B32"/>
    <mergeCell ref="A33:A38"/>
    <mergeCell ref="B33:B38"/>
    <mergeCell ref="A54:A56"/>
  </mergeCells>
  <hyperlinks>
    <hyperlink ref="A8" location="P41" display="P41" xr:uid="{00000000-0004-0000-0400-000000000000}"/>
  </hyperlinks>
  <pageMargins left="0.25" right="0.25" top="0.75" bottom="0.75" header="0.3" footer="0.3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67"/>
  <sheetViews>
    <sheetView topLeftCell="A73" zoomScaleNormal="100" workbookViewId="0">
      <selection activeCell="P66" sqref="P66:AA68"/>
    </sheetView>
  </sheetViews>
  <sheetFormatPr defaultRowHeight="12.75" x14ac:dyDescent="0.2"/>
  <cols>
    <col min="1" max="1" width="11.85546875" style="279" customWidth="1"/>
    <col min="2" max="2" width="23.42578125" style="279" customWidth="1"/>
    <col min="3" max="3" width="25" style="279" customWidth="1"/>
    <col min="4" max="4" width="9.140625" style="277"/>
    <col min="5" max="5" width="9.140625" style="278"/>
    <col min="6" max="15" width="9.140625" style="277"/>
    <col min="16" max="16" width="9.85546875" style="1" bestFit="1" customWidth="1"/>
    <col min="17" max="16384" width="9.140625" style="1"/>
  </cols>
  <sheetData>
    <row r="1" spans="1:25" ht="15" x14ac:dyDescent="0.2">
      <c r="A1" s="82"/>
      <c r="B1" s="82"/>
      <c r="C1" s="82"/>
      <c r="D1" s="295"/>
      <c r="E1" s="296"/>
      <c r="F1" s="295"/>
      <c r="G1" s="295"/>
      <c r="H1" s="295"/>
      <c r="I1" s="295"/>
      <c r="J1" s="37"/>
      <c r="K1" s="295"/>
      <c r="L1" s="295"/>
      <c r="M1" s="1066"/>
      <c r="N1" s="1066"/>
      <c r="O1" s="1066"/>
    </row>
    <row r="2" spans="1:25" ht="14.25" customHeight="1" x14ac:dyDescent="0.2">
      <c r="A2" s="84" t="s">
        <v>70</v>
      </c>
      <c r="B2" s="84"/>
      <c r="C2" s="84"/>
      <c r="D2" s="294"/>
      <c r="E2" s="294"/>
      <c r="F2" s="294"/>
      <c r="G2" s="294"/>
      <c r="H2" s="294"/>
      <c r="I2" s="294"/>
      <c r="J2" s="294"/>
      <c r="K2" s="294"/>
      <c r="L2" s="1069" t="s">
        <v>542</v>
      </c>
      <c r="M2" s="1069"/>
      <c r="N2" s="1069"/>
      <c r="O2" s="1069"/>
    </row>
    <row r="3" spans="1:25" ht="14.25" customHeight="1" x14ac:dyDescent="0.2">
      <c r="A3" s="816" t="s">
        <v>667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070"/>
      <c r="N3" s="1070"/>
      <c r="O3" s="1070"/>
    </row>
    <row r="4" spans="1:25" ht="85.5" x14ac:dyDescent="0.2">
      <c r="A4" s="20" t="s">
        <v>2</v>
      </c>
      <c r="B4" s="21" t="s">
        <v>71</v>
      </c>
      <c r="C4" s="21" t="s">
        <v>0</v>
      </c>
      <c r="D4" s="1067"/>
      <c r="E4" s="1067"/>
      <c r="F4" s="1067"/>
      <c r="G4" s="1067"/>
      <c r="H4" s="1067"/>
      <c r="I4" s="1067"/>
      <c r="J4" s="1067"/>
      <c r="K4" s="1067"/>
      <c r="L4" s="1067"/>
      <c r="M4" s="1067"/>
      <c r="N4" s="1067"/>
      <c r="O4" s="1067"/>
    </row>
    <row r="5" spans="1:25" ht="14.25" x14ac:dyDescent="0.2">
      <c r="A5" s="21">
        <v>1</v>
      </c>
      <c r="B5" s="21">
        <v>2</v>
      </c>
      <c r="C5" s="21">
        <v>3</v>
      </c>
      <c r="D5" s="292">
        <v>4</v>
      </c>
      <c r="E5" s="292">
        <v>5</v>
      </c>
      <c r="F5" s="293">
        <v>6</v>
      </c>
      <c r="G5" s="292">
        <v>7</v>
      </c>
      <c r="H5" s="292">
        <v>8</v>
      </c>
      <c r="I5" s="292">
        <v>9</v>
      </c>
      <c r="J5" s="292">
        <v>10</v>
      </c>
      <c r="K5" s="70">
        <v>11</v>
      </c>
      <c r="L5" s="292">
        <v>12</v>
      </c>
      <c r="M5" s="292">
        <v>13</v>
      </c>
      <c r="N5" s="292">
        <v>14</v>
      </c>
      <c r="O5" s="292">
        <v>15</v>
      </c>
    </row>
    <row r="6" spans="1:25" ht="14.25" x14ac:dyDescent="0.2">
      <c r="A6" s="21"/>
      <c r="B6" s="21"/>
      <c r="C6" s="21"/>
      <c r="D6" s="292">
        <v>2024</v>
      </c>
      <c r="E6" s="293">
        <v>2025</v>
      </c>
      <c r="F6" s="292">
        <v>2026</v>
      </c>
      <c r="G6" s="292">
        <v>2027</v>
      </c>
      <c r="H6" s="292">
        <v>2028</v>
      </c>
      <c r="I6" s="292">
        <v>2029</v>
      </c>
      <c r="J6" s="70">
        <v>2030</v>
      </c>
      <c r="K6" s="292">
        <v>2031</v>
      </c>
      <c r="L6" s="292">
        <v>2032</v>
      </c>
      <c r="M6" s="292">
        <v>2033</v>
      </c>
      <c r="N6" s="292">
        <v>2034</v>
      </c>
      <c r="O6" s="292">
        <v>2035</v>
      </c>
    </row>
    <row r="7" spans="1:25" ht="15" x14ac:dyDescent="0.2">
      <c r="A7" s="1068" t="s">
        <v>72</v>
      </c>
      <c r="B7" s="1068"/>
      <c r="C7" s="1068"/>
      <c r="D7" s="291"/>
      <c r="E7" s="291"/>
      <c r="F7" s="291"/>
      <c r="G7" s="291"/>
      <c r="H7" s="291"/>
      <c r="I7" s="291"/>
      <c r="J7" s="291"/>
      <c r="K7" s="291"/>
      <c r="L7" s="291"/>
      <c r="M7" s="289"/>
      <c r="N7" s="288"/>
      <c r="O7" s="288"/>
    </row>
    <row r="8" spans="1:25" ht="15" x14ac:dyDescent="0.2">
      <c r="A8" s="135" t="s">
        <v>73</v>
      </c>
      <c r="B8" s="73"/>
      <c r="C8" s="135"/>
      <c r="D8" s="290"/>
      <c r="E8" s="290"/>
      <c r="F8" s="290"/>
      <c r="G8" s="290"/>
      <c r="H8" s="290"/>
      <c r="I8" s="290"/>
      <c r="J8" s="290"/>
      <c r="K8" s="290"/>
      <c r="L8" s="290"/>
      <c r="M8" s="289"/>
      <c r="N8" s="288"/>
      <c r="O8" s="288"/>
    </row>
    <row r="9" spans="1:25" ht="15" x14ac:dyDescent="0.2">
      <c r="A9" s="287" t="s">
        <v>7</v>
      </c>
      <c r="B9" s="26"/>
      <c r="C9" s="26"/>
      <c r="D9" s="151"/>
      <c r="E9" s="286"/>
      <c r="F9" s="151"/>
      <c r="G9" s="151"/>
      <c r="H9" s="151"/>
      <c r="I9" s="151"/>
      <c r="J9" s="151"/>
      <c r="K9" s="151"/>
      <c r="L9" s="151"/>
      <c r="M9" s="37"/>
      <c r="N9" s="37"/>
      <c r="O9" s="37"/>
    </row>
    <row r="10" spans="1:25" ht="15" customHeight="1" x14ac:dyDescent="0.2">
      <c r="A10" s="146" t="s">
        <v>20</v>
      </c>
      <c r="B10" s="964" t="s">
        <v>21</v>
      </c>
      <c r="C10" s="965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5"/>
      <c r="O10" s="285"/>
    </row>
    <row r="11" spans="1:25" ht="18" customHeight="1" x14ac:dyDescent="0.2">
      <c r="A11" s="995" t="s">
        <v>712</v>
      </c>
      <c r="B11" s="1026" t="s">
        <v>711</v>
      </c>
      <c r="C11" s="144" t="s">
        <v>710</v>
      </c>
      <c r="D11" s="587">
        <v>15</v>
      </c>
      <c r="E11" s="587">
        <v>15</v>
      </c>
      <c r="F11" s="587">
        <v>15</v>
      </c>
      <c r="G11" s="587">
        <v>15</v>
      </c>
      <c r="H11" s="587">
        <v>15</v>
      </c>
      <c r="I11" s="587">
        <v>15</v>
      </c>
      <c r="J11" s="587">
        <v>15</v>
      </c>
      <c r="K11" s="587">
        <v>15</v>
      </c>
      <c r="L11" s="587">
        <v>15</v>
      </c>
      <c r="M11" s="587">
        <v>15</v>
      </c>
      <c r="N11" s="587">
        <v>15</v>
      </c>
      <c r="O11" s="587">
        <v>15</v>
      </c>
    </row>
    <row r="12" spans="1:25" ht="33" customHeight="1" x14ac:dyDescent="0.2">
      <c r="A12" s="1019"/>
      <c r="B12" s="1028"/>
      <c r="C12" s="144" t="s">
        <v>709</v>
      </c>
      <c r="D12" s="587">
        <v>10</v>
      </c>
      <c r="E12" s="587">
        <v>10</v>
      </c>
      <c r="F12" s="587">
        <v>10</v>
      </c>
      <c r="G12" s="587">
        <v>10</v>
      </c>
      <c r="H12" s="587">
        <v>10</v>
      </c>
      <c r="I12" s="587">
        <v>10</v>
      </c>
      <c r="J12" s="587">
        <v>10</v>
      </c>
      <c r="K12" s="587">
        <v>10</v>
      </c>
      <c r="L12" s="587">
        <v>10</v>
      </c>
      <c r="M12" s="587">
        <v>10</v>
      </c>
      <c r="N12" s="587">
        <v>10</v>
      </c>
      <c r="O12" s="587">
        <v>10</v>
      </c>
    </row>
    <row r="13" spans="1:25" s="93" customFormat="1" ht="15" x14ac:dyDescent="0.2">
      <c r="A13" s="793" t="s">
        <v>613</v>
      </c>
      <c r="B13" s="793"/>
      <c r="C13" s="793"/>
      <c r="D13" s="280">
        <v>25</v>
      </c>
      <c r="E13" s="280">
        <v>25</v>
      </c>
      <c r="F13" s="280">
        <v>25</v>
      </c>
      <c r="G13" s="280">
        <v>25</v>
      </c>
      <c r="H13" s="280">
        <v>25</v>
      </c>
      <c r="I13" s="280">
        <v>25</v>
      </c>
      <c r="J13" s="280">
        <v>25</v>
      </c>
      <c r="K13" s="280">
        <v>25</v>
      </c>
      <c r="L13" s="280">
        <v>25</v>
      </c>
      <c r="M13" s="280">
        <v>25</v>
      </c>
      <c r="N13" s="280">
        <v>25</v>
      </c>
      <c r="O13" s="280">
        <v>25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45" x14ac:dyDescent="0.2">
      <c r="A14" s="147" t="s">
        <v>158</v>
      </c>
      <c r="B14" s="144" t="s">
        <v>159</v>
      </c>
      <c r="C14" s="144" t="s">
        <v>160</v>
      </c>
      <c r="D14" s="587">
        <v>25</v>
      </c>
      <c r="E14" s="587">
        <v>25</v>
      </c>
      <c r="F14" s="587">
        <v>25</v>
      </c>
      <c r="G14" s="587">
        <v>25</v>
      </c>
      <c r="H14" s="587">
        <v>25</v>
      </c>
      <c r="I14" s="587">
        <v>25</v>
      </c>
      <c r="J14" s="587">
        <v>25</v>
      </c>
      <c r="K14" s="587">
        <v>25</v>
      </c>
      <c r="L14" s="587">
        <v>25</v>
      </c>
      <c r="M14" s="587">
        <v>25</v>
      </c>
      <c r="N14" s="587">
        <v>25</v>
      </c>
      <c r="O14" s="587">
        <v>25</v>
      </c>
    </row>
    <row r="15" spans="1:25" s="93" customFormat="1" ht="15" x14ac:dyDescent="0.2">
      <c r="A15" s="1073" t="s">
        <v>614</v>
      </c>
      <c r="B15" s="1073"/>
      <c r="C15" s="1073"/>
      <c r="D15" s="280">
        <v>25</v>
      </c>
      <c r="E15" s="280">
        <v>25</v>
      </c>
      <c r="F15" s="280">
        <v>25</v>
      </c>
      <c r="G15" s="280">
        <v>25</v>
      </c>
      <c r="H15" s="280">
        <v>25</v>
      </c>
      <c r="I15" s="280">
        <v>25</v>
      </c>
      <c r="J15" s="280">
        <v>25</v>
      </c>
      <c r="K15" s="280">
        <v>25</v>
      </c>
      <c r="L15" s="280">
        <v>25</v>
      </c>
      <c r="M15" s="280">
        <v>25</v>
      </c>
      <c r="N15" s="280">
        <v>25</v>
      </c>
      <c r="O15" s="280">
        <v>25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2">
      <c r="A16" s="146" t="s">
        <v>45</v>
      </c>
      <c r="B16" s="781" t="s">
        <v>46</v>
      </c>
      <c r="C16" s="781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27" s="4" customFormat="1" ht="45.75" customHeight="1" x14ac:dyDescent="0.25">
      <c r="A17" s="797" t="s">
        <v>182</v>
      </c>
      <c r="B17" s="800" t="s">
        <v>408</v>
      </c>
      <c r="C17" s="161" t="s">
        <v>183</v>
      </c>
      <c r="D17" s="587">
        <v>10</v>
      </c>
      <c r="E17" s="587">
        <v>10</v>
      </c>
      <c r="F17" s="587">
        <v>10</v>
      </c>
      <c r="G17" s="587">
        <v>10</v>
      </c>
      <c r="H17" s="587">
        <v>10</v>
      </c>
      <c r="I17" s="587">
        <v>10</v>
      </c>
      <c r="J17" s="587">
        <v>10</v>
      </c>
      <c r="K17" s="587">
        <v>10</v>
      </c>
      <c r="L17" s="587">
        <v>10</v>
      </c>
      <c r="M17" s="587">
        <v>10</v>
      </c>
      <c r="N17" s="587">
        <v>10</v>
      </c>
      <c r="O17" s="587">
        <v>10</v>
      </c>
      <c r="P17"/>
      <c r="Q17"/>
      <c r="R17"/>
      <c r="S17"/>
      <c r="T17"/>
      <c r="U17"/>
      <c r="V17"/>
      <c r="W17"/>
      <c r="X17"/>
      <c r="Y17"/>
    </row>
    <row r="18" spans="1:27" s="4" customFormat="1" ht="46.5" customHeight="1" x14ac:dyDescent="0.25">
      <c r="A18" s="797"/>
      <c r="B18" s="800"/>
      <c r="C18" s="161" t="s">
        <v>184</v>
      </c>
      <c r="D18" s="587">
        <v>10</v>
      </c>
      <c r="E18" s="587">
        <v>10</v>
      </c>
      <c r="F18" s="587">
        <v>10</v>
      </c>
      <c r="G18" s="587">
        <v>10</v>
      </c>
      <c r="H18" s="587">
        <v>10</v>
      </c>
      <c r="I18" s="587">
        <v>10</v>
      </c>
      <c r="J18" s="587">
        <v>10</v>
      </c>
      <c r="K18" s="587">
        <v>10</v>
      </c>
      <c r="L18" s="587">
        <v>10</v>
      </c>
      <c r="M18" s="587">
        <v>10</v>
      </c>
      <c r="N18" s="587">
        <v>10</v>
      </c>
      <c r="O18" s="587">
        <v>10</v>
      </c>
      <c r="P18"/>
      <c r="Q18"/>
      <c r="R18"/>
      <c r="S18"/>
      <c r="T18"/>
      <c r="U18"/>
      <c r="V18"/>
      <c r="W18"/>
      <c r="X18"/>
      <c r="Y18"/>
    </row>
    <row r="19" spans="1:27" s="4" customFormat="1" ht="60.75" customHeight="1" x14ac:dyDescent="0.25">
      <c r="A19" s="797"/>
      <c r="B19" s="800"/>
      <c r="C19" s="161" t="s">
        <v>185</v>
      </c>
      <c r="D19" s="587">
        <v>10</v>
      </c>
      <c r="E19" s="587">
        <v>10</v>
      </c>
      <c r="F19" s="587">
        <v>10</v>
      </c>
      <c r="G19" s="587">
        <v>10</v>
      </c>
      <c r="H19" s="587">
        <v>10</v>
      </c>
      <c r="I19" s="587">
        <v>10</v>
      </c>
      <c r="J19" s="587">
        <v>10</v>
      </c>
      <c r="K19" s="587">
        <v>10</v>
      </c>
      <c r="L19" s="587">
        <v>10</v>
      </c>
      <c r="M19" s="587">
        <v>10</v>
      </c>
      <c r="N19" s="587">
        <v>10</v>
      </c>
      <c r="O19" s="587">
        <v>10</v>
      </c>
      <c r="P19"/>
      <c r="Q19"/>
      <c r="R19"/>
      <c r="S19"/>
      <c r="T19"/>
      <c r="U19"/>
      <c r="V19"/>
      <c r="W19"/>
      <c r="X19"/>
      <c r="Y19"/>
    </row>
    <row r="20" spans="1:27" s="4" customFormat="1" ht="18.75" customHeight="1" x14ac:dyDescent="0.25">
      <c r="A20" s="797"/>
      <c r="B20" s="800"/>
      <c r="C20" s="161" t="s">
        <v>186</v>
      </c>
      <c r="D20" s="587">
        <v>10</v>
      </c>
      <c r="E20" s="587">
        <v>10</v>
      </c>
      <c r="F20" s="587">
        <v>10</v>
      </c>
      <c r="G20" s="587">
        <v>10</v>
      </c>
      <c r="H20" s="587">
        <v>10</v>
      </c>
      <c r="I20" s="587">
        <v>10</v>
      </c>
      <c r="J20" s="587">
        <v>10</v>
      </c>
      <c r="K20" s="587">
        <v>10</v>
      </c>
      <c r="L20" s="587">
        <v>10</v>
      </c>
      <c r="M20" s="587">
        <v>10</v>
      </c>
      <c r="N20" s="587">
        <v>10</v>
      </c>
      <c r="O20" s="587">
        <v>10</v>
      </c>
      <c r="P20"/>
      <c r="Q20"/>
      <c r="R20"/>
      <c r="S20"/>
      <c r="T20"/>
      <c r="U20"/>
      <c r="V20"/>
      <c r="W20"/>
      <c r="X20"/>
      <c r="Y20"/>
    </row>
    <row r="21" spans="1:27" s="4" customFormat="1" ht="33.75" customHeight="1" x14ac:dyDescent="0.25">
      <c r="A21" s="797"/>
      <c r="B21" s="800"/>
      <c r="C21" s="161" t="s">
        <v>187</v>
      </c>
      <c r="D21" s="587">
        <v>10</v>
      </c>
      <c r="E21" s="587">
        <v>10</v>
      </c>
      <c r="F21" s="587">
        <v>10</v>
      </c>
      <c r="G21" s="587">
        <v>10</v>
      </c>
      <c r="H21" s="587">
        <v>10</v>
      </c>
      <c r="I21" s="587">
        <v>10</v>
      </c>
      <c r="J21" s="587">
        <v>10</v>
      </c>
      <c r="K21" s="587">
        <v>10</v>
      </c>
      <c r="L21" s="587">
        <v>10</v>
      </c>
      <c r="M21" s="587">
        <v>10</v>
      </c>
      <c r="N21" s="587">
        <v>10</v>
      </c>
      <c r="O21" s="587">
        <v>10</v>
      </c>
      <c r="P21"/>
      <c r="Q21"/>
      <c r="R21"/>
      <c r="S21"/>
      <c r="T21"/>
      <c r="U21"/>
      <c r="V21"/>
      <c r="W21"/>
      <c r="X21"/>
      <c r="Y21"/>
    </row>
    <row r="22" spans="1:27" s="93" customFormat="1" ht="15" customHeight="1" x14ac:dyDescent="0.2">
      <c r="A22" s="1074" t="s">
        <v>617</v>
      </c>
      <c r="B22" s="793"/>
      <c r="C22" s="793"/>
      <c r="D22" s="280">
        <f t="shared" ref="D22:O22" si="0">SUM(D17:D21)</f>
        <v>50</v>
      </c>
      <c r="E22" s="280">
        <f t="shared" si="0"/>
        <v>50</v>
      </c>
      <c r="F22" s="280">
        <f t="shared" si="0"/>
        <v>50</v>
      </c>
      <c r="G22" s="280">
        <f t="shared" si="0"/>
        <v>50</v>
      </c>
      <c r="H22" s="280">
        <f t="shared" si="0"/>
        <v>50</v>
      </c>
      <c r="I22" s="280">
        <f t="shared" si="0"/>
        <v>50</v>
      </c>
      <c r="J22" s="280">
        <f t="shared" si="0"/>
        <v>50</v>
      </c>
      <c r="K22" s="280">
        <f t="shared" si="0"/>
        <v>50</v>
      </c>
      <c r="L22" s="280">
        <f t="shared" si="0"/>
        <v>50</v>
      </c>
      <c r="M22" s="280">
        <f t="shared" si="0"/>
        <v>50</v>
      </c>
      <c r="N22" s="280">
        <f t="shared" si="0"/>
        <v>50</v>
      </c>
      <c r="O22" s="280">
        <f t="shared" si="0"/>
        <v>50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7" ht="33.75" customHeight="1" x14ac:dyDescent="0.2">
      <c r="A23" s="144" t="s">
        <v>26</v>
      </c>
      <c r="B23" s="782" t="s">
        <v>27</v>
      </c>
      <c r="C23" s="78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27" ht="31.5" customHeight="1" x14ac:dyDescent="0.2">
      <c r="A24" s="1064" t="s">
        <v>228</v>
      </c>
      <c r="B24" s="1026" t="s">
        <v>229</v>
      </c>
      <c r="C24" s="144" t="s">
        <v>708</v>
      </c>
      <c r="D24" s="606">
        <v>10</v>
      </c>
      <c r="E24" s="606">
        <v>10</v>
      </c>
      <c r="F24" s="606">
        <v>10</v>
      </c>
      <c r="G24" s="606">
        <v>10</v>
      </c>
      <c r="H24" s="606">
        <v>10</v>
      </c>
      <c r="I24" s="606">
        <v>10</v>
      </c>
      <c r="J24" s="606">
        <v>10</v>
      </c>
      <c r="K24" s="606">
        <v>10</v>
      </c>
      <c r="L24" s="606">
        <v>10</v>
      </c>
      <c r="M24" s="606">
        <v>10</v>
      </c>
      <c r="N24" s="606">
        <v>10</v>
      </c>
      <c r="O24" s="606">
        <v>10</v>
      </c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</row>
    <row r="25" spans="1:27" ht="17.25" customHeight="1" x14ac:dyDescent="0.2">
      <c r="A25" s="1029"/>
      <c r="B25" s="1027"/>
      <c r="C25" s="144" t="s">
        <v>707</v>
      </c>
      <c r="D25" s="606">
        <v>5</v>
      </c>
      <c r="E25" s="606">
        <v>5</v>
      </c>
      <c r="F25" s="606">
        <v>5</v>
      </c>
      <c r="G25" s="606">
        <v>5</v>
      </c>
      <c r="H25" s="606">
        <v>5</v>
      </c>
      <c r="I25" s="606">
        <v>5</v>
      </c>
      <c r="J25" s="606">
        <v>5</v>
      </c>
      <c r="K25" s="606">
        <v>5</v>
      </c>
      <c r="L25" s="606">
        <v>5</v>
      </c>
      <c r="M25" s="606">
        <v>5</v>
      </c>
      <c r="N25" s="606">
        <v>5</v>
      </c>
      <c r="O25" s="606">
        <v>5</v>
      </c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</row>
    <row r="26" spans="1:27" ht="30" x14ac:dyDescent="0.2">
      <c r="A26" s="1030"/>
      <c r="B26" s="1028"/>
      <c r="C26" s="144" t="s">
        <v>706</v>
      </c>
      <c r="D26" s="606">
        <v>10</v>
      </c>
      <c r="E26" s="606">
        <v>10</v>
      </c>
      <c r="F26" s="606">
        <v>10</v>
      </c>
      <c r="G26" s="606">
        <v>10</v>
      </c>
      <c r="H26" s="606">
        <v>10</v>
      </c>
      <c r="I26" s="606">
        <v>10</v>
      </c>
      <c r="J26" s="606">
        <v>10</v>
      </c>
      <c r="K26" s="606">
        <v>10</v>
      </c>
      <c r="L26" s="606">
        <v>10</v>
      </c>
      <c r="M26" s="606">
        <v>10</v>
      </c>
      <c r="N26" s="606">
        <v>10</v>
      </c>
      <c r="O26" s="606">
        <v>10</v>
      </c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</row>
    <row r="27" spans="1:27" ht="30.75" customHeight="1" x14ac:dyDescent="0.2">
      <c r="A27" s="1064" t="s">
        <v>234</v>
      </c>
      <c r="B27" s="1026" t="s">
        <v>235</v>
      </c>
      <c r="C27" s="144" t="s">
        <v>705</v>
      </c>
      <c r="D27" s="606">
        <v>10</v>
      </c>
      <c r="E27" s="606">
        <v>10</v>
      </c>
      <c r="F27" s="606">
        <v>10</v>
      </c>
      <c r="G27" s="606">
        <v>10</v>
      </c>
      <c r="H27" s="606">
        <v>10</v>
      </c>
      <c r="I27" s="606">
        <v>10</v>
      </c>
      <c r="J27" s="606">
        <v>10</v>
      </c>
      <c r="K27" s="606">
        <v>10</v>
      </c>
      <c r="L27" s="606">
        <v>10</v>
      </c>
      <c r="M27" s="606">
        <v>10</v>
      </c>
      <c r="N27" s="606">
        <v>10</v>
      </c>
      <c r="O27" s="606">
        <v>10</v>
      </c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</row>
    <row r="28" spans="1:27" ht="44.25" customHeight="1" x14ac:dyDescent="0.2">
      <c r="A28" s="1030"/>
      <c r="B28" s="1028"/>
      <c r="C28" s="144" t="s">
        <v>704</v>
      </c>
      <c r="D28" s="606">
        <v>15</v>
      </c>
      <c r="E28" s="606">
        <v>15</v>
      </c>
      <c r="F28" s="606">
        <v>15</v>
      </c>
      <c r="G28" s="606">
        <v>15</v>
      </c>
      <c r="H28" s="606">
        <v>15</v>
      </c>
      <c r="I28" s="606">
        <v>15</v>
      </c>
      <c r="J28" s="606">
        <v>15</v>
      </c>
      <c r="K28" s="606">
        <v>15</v>
      </c>
      <c r="L28" s="606">
        <v>15</v>
      </c>
      <c r="M28" s="606">
        <v>15</v>
      </c>
      <c r="N28" s="606">
        <v>15</v>
      </c>
      <c r="O28" s="606">
        <v>15</v>
      </c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</row>
    <row r="29" spans="1:27" ht="44.25" customHeight="1" x14ac:dyDescent="0.2">
      <c r="A29" s="1064" t="s">
        <v>703</v>
      </c>
      <c r="B29" s="1026" t="s">
        <v>702</v>
      </c>
      <c r="C29" s="144" t="s">
        <v>695</v>
      </c>
      <c r="D29" s="606">
        <v>20</v>
      </c>
      <c r="E29" s="606">
        <v>20</v>
      </c>
      <c r="F29" s="606">
        <v>20</v>
      </c>
      <c r="G29" s="606">
        <v>20</v>
      </c>
      <c r="H29" s="606">
        <v>20</v>
      </c>
      <c r="I29" s="606">
        <v>20</v>
      </c>
      <c r="J29" s="606">
        <v>20</v>
      </c>
      <c r="K29" s="606">
        <v>20</v>
      </c>
      <c r="L29" s="606">
        <v>20</v>
      </c>
      <c r="M29" s="606">
        <v>20</v>
      </c>
      <c r="N29" s="606">
        <v>20</v>
      </c>
      <c r="O29" s="606">
        <v>20</v>
      </c>
    </row>
    <row r="30" spans="1:27" ht="44.25" customHeight="1" x14ac:dyDescent="0.2">
      <c r="A30" s="1029"/>
      <c r="B30" s="1027"/>
      <c r="C30" s="144" t="s">
        <v>701</v>
      </c>
      <c r="D30" s="606">
        <v>10</v>
      </c>
      <c r="E30" s="606">
        <v>10</v>
      </c>
      <c r="F30" s="606">
        <v>10</v>
      </c>
      <c r="G30" s="606">
        <v>10</v>
      </c>
      <c r="H30" s="606">
        <v>10</v>
      </c>
      <c r="I30" s="606">
        <v>10</v>
      </c>
      <c r="J30" s="606">
        <v>10</v>
      </c>
      <c r="K30" s="606">
        <v>10</v>
      </c>
      <c r="L30" s="606">
        <v>10</v>
      </c>
      <c r="M30" s="606">
        <v>10</v>
      </c>
      <c r="N30" s="606">
        <v>10</v>
      </c>
      <c r="O30" s="606">
        <v>10</v>
      </c>
    </row>
    <row r="31" spans="1:27" ht="49.5" customHeight="1" x14ac:dyDescent="0.2">
      <c r="A31" s="1029"/>
      <c r="B31" s="1027"/>
      <c r="C31" s="144" t="s">
        <v>700</v>
      </c>
      <c r="D31" s="606">
        <v>10</v>
      </c>
      <c r="E31" s="606">
        <v>10</v>
      </c>
      <c r="F31" s="606">
        <v>10</v>
      </c>
      <c r="G31" s="606">
        <v>10</v>
      </c>
      <c r="H31" s="606">
        <v>10</v>
      </c>
      <c r="I31" s="606">
        <v>10</v>
      </c>
      <c r="J31" s="606">
        <v>10</v>
      </c>
      <c r="K31" s="606">
        <v>10</v>
      </c>
      <c r="L31" s="606">
        <v>10</v>
      </c>
      <c r="M31" s="606">
        <v>10</v>
      </c>
      <c r="N31" s="606">
        <v>10</v>
      </c>
      <c r="O31" s="606">
        <v>10</v>
      </c>
    </row>
    <row r="32" spans="1:27" ht="30" x14ac:dyDescent="0.2">
      <c r="A32" s="1029"/>
      <c r="B32" s="1027"/>
      <c r="C32" s="144" t="s">
        <v>699</v>
      </c>
      <c r="D32" s="606">
        <v>10</v>
      </c>
      <c r="E32" s="606">
        <v>10</v>
      </c>
      <c r="F32" s="606">
        <v>10</v>
      </c>
      <c r="G32" s="606">
        <v>10</v>
      </c>
      <c r="H32" s="606">
        <v>10</v>
      </c>
      <c r="I32" s="606">
        <v>10</v>
      </c>
      <c r="J32" s="606">
        <v>10</v>
      </c>
      <c r="K32" s="606">
        <v>10</v>
      </c>
      <c r="L32" s="606">
        <v>10</v>
      </c>
      <c r="M32" s="606">
        <v>10</v>
      </c>
      <c r="N32" s="606">
        <v>10</v>
      </c>
      <c r="O32" s="606">
        <v>10</v>
      </c>
    </row>
    <row r="33" spans="1:27" ht="60" x14ac:dyDescent="0.2">
      <c r="A33" s="1064" t="s">
        <v>698</v>
      </c>
      <c r="B33" s="1026" t="s">
        <v>697</v>
      </c>
      <c r="C33" s="144" t="s">
        <v>696</v>
      </c>
      <c r="D33" s="606">
        <v>25</v>
      </c>
      <c r="E33" s="606">
        <v>25</v>
      </c>
      <c r="F33" s="606">
        <v>25</v>
      </c>
      <c r="G33" s="606">
        <v>25</v>
      </c>
      <c r="H33" s="606">
        <v>25</v>
      </c>
      <c r="I33" s="606">
        <v>25</v>
      </c>
      <c r="J33" s="606">
        <v>25</v>
      </c>
      <c r="K33" s="606">
        <v>25</v>
      </c>
      <c r="L33" s="606">
        <v>25</v>
      </c>
      <c r="M33" s="606">
        <v>25</v>
      </c>
      <c r="N33" s="606">
        <v>25</v>
      </c>
      <c r="O33" s="606">
        <v>25</v>
      </c>
    </row>
    <row r="34" spans="1:27" ht="30" x14ac:dyDescent="0.2">
      <c r="A34" s="1030"/>
      <c r="B34" s="1028"/>
      <c r="C34" s="144" t="s">
        <v>695</v>
      </c>
      <c r="D34" s="606">
        <v>25</v>
      </c>
      <c r="E34" s="606">
        <v>25</v>
      </c>
      <c r="F34" s="606">
        <v>25</v>
      </c>
      <c r="G34" s="606">
        <v>25</v>
      </c>
      <c r="H34" s="606">
        <v>25</v>
      </c>
      <c r="I34" s="606">
        <v>25</v>
      </c>
      <c r="J34" s="606">
        <v>25</v>
      </c>
      <c r="K34" s="606">
        <v>25</v>
      </c>
      <c r="L34" s="606">
        <v>25</v>
      </c>
      <c r="M34" s="606">
        <v>25</v>
      </c>
      <c r="N34" s="606">
        <v>25</v>
      </c>
      <c r="O34" s="606">
        <v>25</v>
      </c>
    </row>
    <row r="35" spans="1:27" s="93" customFormat="1" ht="15" x14ac:dyDescent="0.2">
      <c r="A35" s="1071" t="s">
        <v>620</v>
      </c>
      <c r="B35" s="1072"/>
      <c r="C35" s="1072"/>
      <c r="D35" s="284">
        <f t="shared" ref="D35:O35" si="1">SUM(D24:D34)</f>
        <v>150</v>
      </c>
      <c r="E35" s="284">
        <f t="shared" si="1"/>
        <v>150</v>
      </c>
      <c r="F35" s="284">
        <f t="shared" si="1"/>
        <v>150</v>
      </c>
      <c r="G35" s="284">
        <f t="shared" si="1"/>
        <v>150</v>
      </c>
      <c r="H35" s="284">
        <f t="shared" si="1"/>
        <v>150</v>
      </c>
      <c r="I35" s="284">
        <f t="shared" si="1"/>
        <v>150</v>
      </c>
      <c r="J35" s="284">
        <f t="shared" si="1"/>
        <v>150</v>
      </c>
      <c r="K35" s="284">
        <f t="shared" si="1"/>
        <v>150</v>
      </c>
      <c r="L35" s="284">
        <f t="shared" si="1"/>
        <v>150</v>
      </c>
      <c r="M35" s="284">
        <f t="shared" si="1"/>
        <v>150</v>
      </c>
      <c r="N35" s="284">
        <f t="shared" si="1"/>
        <v>150</v>
      </c>
      <c r="O35" s="284">
        <f t="shared" si="1"/>
        <v>150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7" s="18" customFormat="1" ht="16.5" customHeight="1" x14ac:dyDescent="0.2">
      <c r="A36" s="1080" t="s">
        <v>572</v>
      </c>
      <c r="B36" s="1080"/>
      <c r="C36" s="1080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</row>
    <row r="37" spans="1:27" s="2" customFormat="1" ht="27.75" customHeight="1" x14ac:dyDescent="0.2">
      <c r="A37" s="1081" t="s">
        <v>273</v>
      </c>
      <c r="B37" s="1081"/>
      <c r="C37" s="1081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</row>
    <row r="38" spans="1:27" ht="30.75" customHeight="1" x14ac:dyDescent="0.2">
      <c r="A38" s="1065" t="s">
        <v>7</v>
      </c>
      <c r="B38" s="1065"/>
      <c r="C38" s="106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27" ht="15" customHeight="1" x14ac:dyDescent="0.2">
      <c r="A39" s="144" t="s">
        <v>20</v>
      </c>
      <c r="B39" s="782" t="s">
        <v>21</v>
      </c>
      <c r="C39" s="782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27" ht="30.75" customHeight="1" x14ac:dyDescent="0.2">
      <c r="A40" s="1064" t="s">
        <v>274</v>
      </c>
      <c r="B40" s="1026" t="s">
        <v>275</v>
      </c>
      <c r="C40" s="144" t="s">
        <v>694</v>
      </c>
      <c r="D40" s="587">
        <v>25</v>
      </c>
      <c r="E40" s="587">
        <v>25</v>
      </c>
      <c r="F40" s="587">
        <v>25</v>
      </c>
      <c r="G40" s="587">
        <v>25</v>
      </c>
      <c r="H40" s="587">
        <v>25</v>
      </c>
      <c r="I40" s="587">
        <v>25</v>
      </c>
      <c r="J40" s="587">
        <v>25</v>
      </c>
      <c r="K40" s="587">
        <v>25</v>
      </c>
      <c r="L40" s="587">
        <v>25</v>
      </c>
      <c r="M40" s="587">
        <v>25</v>
      </c>
      <c r="N40" s="587">
        <v>25</v>
      </c>
      <c r="O40" s="587">
        <v>25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5.5" customHeight="1" x14ac:dyDescent="0.2">
      <c r="A41" s="1029"/>
      <c r="B41" s="1027"/>
      <c r="C41" s="145" t="s">
        <v>681</v>
      </c>
      <c r="D41" s="587">
        <v>25</v>
      </c>
      <c r="E41" s="587">
        <v>25</v>
      </c>
      <c r="F41" s="587">
        <v>25</v>
      </c>
      <c r="G41" s="587">
        <v>25</v>
      </c>
      <c r="H41" s="587">
        <v>25</v>
      </c>
      <c r="I41" s="587">
        <v>25</v>
      </c>
      <c r="J41" s="587">
        <v>25</v>
      </c>
      <c r="K41" s="587">
        <v>25</v>
      </c>
      <c r="L41" s="587">
        <v>25</v>
      </c>
      <c r="M41" s="587">
        <v>25</v>
      </c>
      <c r="N41" s="587">
        <v>25</v>
      </c>
      <c r="O41" s="587">
        <v>25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4" customHeight="1" x14ac:dyDescent="0.2">
      <c r="A42" s="1064" t="s">
        <v>283</v>
      </c>
      <c r="B42" s="1026" t="s">
        <v>693</v>
      </c>
      <c r="C42" s="144" t="s">
        <v>348</v>
      </c>
      <c r="D42" s="607">
        <v>25</v>
      </c>
      <c r="E42" s="607">
        <v>25</v>
      </c>
      <c r="F42" s="607">
        <v>25</v>
      </c>
      <c r="G42" s="607">
        <v>25</v>
      </c>
      <c r="H42" s="607">
        <v>25</v>
      </c>
      <c r="I42" s="607">
        <v>25</v>
      </c>
      <c r="J42" s="607">
        <v>25</v>
      </c>
      <c r="K42" s="607">
        <v>25</v>
      </c>
      <c r="L42" s="607">
        <v>25</v>
      </c>
      <c r="M42" s="607">
        <v>25</v>
      </c>
      <c r="N42" s="607">
        <v>25</v>
      </c>
      <c r="O42" s="607">
        <v>25</v>
      </c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</row>
    <row r="43" spans="1:27" ht="38.25" customHeight="1" x14ac:dyDescent="0.2">
      <c r="A43" s="1029"/>
      <c r="B43" s="1027"/>
      <c r="C43" s="145" t="s">
        <v>681</v>
      </c>
      <c r="D43" s="607">
        <v>25</v>
      </c>
      <c r="E43" s="607">
        <v>25</v>
      </c>
      <c r="F43" s="607">
        <v>25</v>
      </c>
      <c r="G43" s="607">
        <v>25</v>
      </c>
      <c r="H43" s="607">
        <v>25</v>
      </c>
      <c r="I43" s="607">
        <v>25</v>
      </c>
      <c r="J43" s="607">
        <v>25</v>
      </c>
      <c r="K43" s="607">
        <v>25</v>
      </c>
      <c r="L43" s="607">
        <v>25</v>
      </c>
      <c r="M43" s="607">
        <v>25</v>
      </c>
      <c r="N43" s="607">
        <v>25</v>
      </c>
      <c r="O43" s="607">
        <v>25</v>
      </c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</row>
    <row r="44" spans="1:27" ht="34.5" customHeight="1" x14ac:dyDescent="0.2">
      <c r="A44" s="1064" t="s">
        <v>285</v>
      </c>
      <c r="B44" s="1026" t="s">
        <v>286</v>
      </c>
      <c r="C44" s="144" t="s">
        <v>348</v>
      </c>
      <c r="D44" s="585">
        <v>25</v>
      </c>
      <c r="E44" s="585">
        <v>25</v>
      </c>
      <c r="F44" s="585">
        <v>25</v>
      </c>
      <c r="G44" s="585">
        <v>25</v>
      </c>
      <c r="H44" s="585">
        <v>25</v>
      </c>
      <c r="I44" s="585">
        <v>25</v>
      </c>
      <c r="J44" s="585">
        <v>25</v>
      </c>
      <c r="K44" s="585">
        <v>25</v>
      </c>
      <c r="L44" s="585">
        <v>25</v>
      </c>
      <c r="M44" s="585">
        <v>25</v>
      </c>
      <c r="N44" s="585">
        <v>25</v>
      </c>
      <c r="O44" s="585">
        <v>25</v>
      </c>
    </row>
    <row r="45" spans="1:27" ht="30" customHeight="1" x14ac:dyDescent="0.2">
      <c r="A45" s="1029"/>
      <c r="B45" s="1027"/>
      <c r="C45" s="145" t="s">
        <v>681</v>
      </c>
      <c r="D45" s="585">
        <v>25</v>
      </c>
      <c r="E45" s="585">
        <v>25</v>
      </c>
      <c r="F45" s="585">
        <v>25</v>
      </c>
      <c r="G45" s="585">
        <v>25</v>
      </c>
      <c r="H45" s="585">
        <v>25</v>
      </c>
      <c r="I45" s="585">
        <v>25</v>
      </c>
      <c r="J45" s="585">
        <v>25</v>
      </c>
      <c r="K45" s="585">
        <v>25</v>
      </c>
      <c r="L45" s="585">
        <v>25</v>
      </c>
      <c r="M45" s="585">
        <v>25</v>
      </c>
      <c r="N45" s="585">
        <v>25</v>
      </c>
      <c r="O45" s="585">
        <v>25</v>
      </c>
    </row>
    <row r="46" spans="1:27" s="93" customFormat="1" ht="31.5" customHeight="1" x14ac:dyDescent="0.2">
      <c r="A46" s="1074" t="s">
        <v>621</v>
      </c>
      <c r="B46" s="1074"/>
      <c r="C46" s="1074"/>
      <c r="D46" s="280">
        <f t="shared" ref="D46:O46" si="2">SUM(D40:D45)</f>
        <v>150</v>
      </c>
      <c r="E46" s="280">
        <f t="shared" si="2"/>
        <v>150</v>
      </c>
      <c r="F46" s="280">
        <f t="shared" si="2"/>
        <v>150</v>
      </c>
      <c r="G46" s="280">
        <f t="shared" si="2"/>
        <v>150</v>
      </c>
      <c r="H46" s="280">
        <f t="shared" si="2"/>
        <v>150</v>
      </c>
      <c r="I46" s="280">
        <f t="shared" si="2"/>
        <v>150</v>
      </c>
      <c r="J46" s="280">
        <f t="shared" si="2"/>
        <v>150</v>
      </c>
      <c r="K46" s="280">
        <f t="shared" si="2"/>
        <v>150</v>
      </c>
      <c r="L46" s="280">
        <f t="shared" si="2"/>
        <v>150</v>
      </c>
      <c r="M46" s="280">
        <f t="shared" si="2"/>
        <v>150</v>
      </c>
      <c r="N46" s="280">
        <f t="shared" si="2"/>
        <v>150</v>
      </c>
      <c r="O46" s="280">
        <f t="shared" si="2"/>
        <v>150</v>
      </c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ht="16.5" customHeight="1" x14ac:dyDescent="0.2">
      <c r="A47" s="147" t="s">
        <v>3</v>
      </c>
      <c r="B47" s="782" t="s">
        <v>4</v>
      </c>
      <c r="C47" s="782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27" ht="39" customHeight="1" x14ac:dyDescent="0.2">
      <c r="A48" s="1076" t="s">
        <v>313</v>
      </c>
      <c r="B48" s="1078" t="s">
        <v>314</v>
      </c>
      <c r="C48" s="144" t="s">
        <v>692</v>
      </c>
      <c r="D48" s="587">
        <v>30</v>
      </c>
      <c r="E48" s="587">
        <v>30</v>
      </c>
      <c r="F48" s="587">
        <v>30</v>
      </c>
      <c r="G48" s="587">
        <v>30</v>
      </c>
      <c r="H48" s="587">
        <v>30</v>
      </c>
      <c r="I48" s="587">
        <v>30</v>
      </c>
      <c r="J48" s="587">
        <v>30</v>
      </c>
      <c r="K48" s="587">
        <v>30</v>
      </c>
      <c r="L48" s="587">
        <v>30</v>
      </c>
      <c r="M48" s="587">
        <v>30</v>
      </c>
      <c r="N48" s="587">
        <v>30</v>
      </c>
      <c r="O48" s="587">
        <v>30</v>
      </c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62.25" customHeight="1" x14ac:dyDescent="0.2">
      <c r="A49" s="1077"/>
      <c r="B49" s="1079"/>
      <c r="C49" s="144" t="s">
        <v>691</v>
      </c>
      <c r="D49" s="587">
        <v>30</v>
      </c>
      <c r="E49" s="587">
        <v>30</v>
      </c>
      <c r="F49" s="587">
        <v>30</v>
      </c>
      <c r="G49" s="587">
        <v>30</v>
      </c>
      <c r="H49" s="587">
        <v>30</v>
      </c>
      <c r="I49" s="587">
        <v>30</v>
      </c>
      <c r="J49" s="587">
        <v>30</v>
      </c>
      <c r="K49" s="587">
        <v>30</v>
      </c>
      <c r="L49" s="587">
        <v>30</v>
      </c>
      <c r="M49" s="587">
        <v>30</v>
      </c>
      <c r="N49" s="587">
        <v>30</v>
      </c>
      <c r="O49" s="587">
        <v>30</v>
      </c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24" customHeight="1" x14ac:dyDescent="0.2">
      <c r="A50" s="1077"/>
      <c r="B50" s="1079"/>
      <c r="C50" s="144" t="s">
        <v>690</v>
      </c>
      <c r="D50" s="587">
        <v>30</v>
      </c>
      <c r="E50" s="587">
        <v>30</v>
      </c>
      <c r="F50" s="587">
        <v>30</v>
      </c>
      <c r="G50" s="587">
        <v>30</v>
      </c>
      <c r="H50" s="587">
        <v>30</v>
      </c>
      <c r="I50" s="587">
        <v>30</v>
      </c>
      <c r="J50" s="587">
        <v>30</v>
      </c>
      <c r="K50" s="587">
        <v>30</v>
      </c>
      <c r="L50" s="587">
        <v>30</v>
      </c>
      <c r="M50" s="587">
        <v>30</v>
      </c>
      <c r="N50" s="587">
        <v>30</v>
      </c>
      <c r="O50" s="587">
        <v>30</v>
      </c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31.5" customHeight="1" x14ac:dyDescent="0.2">
      <c r="A51" s="1077"/>
      <c r="B51" s="1079"/>
      <c r="C51" s="144" t="s">
        <v>689</v>
      </c>
      <c r="D51" s="587">
        <v>30</v>
      </c>
      <c r="E51" s="587">
        <v>30</v>
      </c>
      <c r="F51" s="587">
        <v>30</v>
      </c>
      <c r="G51" s="587">
        <v>30</v>
      </c>
      <c r="H51" s="587">
        <v>30</v>
      </c>
      <c r="I51" s="587">
        <v>30</v>
      </c>
      <c r="J51" s="587">
        <v>30</v>
      </c>
      <c r="K51" s="587">
        <v>30</v>
      </c>
      <c r="L51" s="587">
        <v>30</v>
      </c>
      <c r="M51" s="587">
        <v>30</v>
      </c>
      <c r="N51" s="587">
        <v>30</v>
      </c>
      <c r="O51" s="587">
        <v>30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47.25" customHeight="1" x14ac:dyDescent="0.2">
      <c r="A52" s="1077"/>
      <c r="B52" s="1079"/>
      <c r="C52" s="144" t="s">
        <v>688</v>
      </c>
      <c r="D52" s="587">
        <v>30</v>
      </c>
      <c r="E52" s="587">
        <v>30</v>
      </c>
      <c r="F52" s="587">
        <v>30</v>
      </c>
      <c r="G52" s="587">
        <v>30</v>
      </c>
      <c r="H52" s="587">
        <v>30</v>
      </c>
      <c r="I52" s="587">
        <v>30</v>
      </c>
      <c r="J52" s="587">
        <v>30</v>
      </c>
      <c r="K52" s="587">
        <v>30</v>
      </c>
      <c r="L52" s="587">
        <v>30</v>
      </c>
      <c r="M52" s="587">
        <v>30</v>
      </c>
      <c r="N52" s="587">
        <v>30</v>
      </c>
      <c r="O52" s="587">
        <v>30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20.25" customHeight="1" x14ac:dyDescent="0.2">
      <c r="A53" s="1075" t="s">
        <v>614</v>
      </c>
      <c r="B53" s="1075"/>
      <c r="C53" s="1075"/>
      <c r="D53" s="280">
        <f t="shared" ref="D53:O53" si="3">SUM(D48:D52)</f>
        <v>150</v>
      </c>
      <c r="E53" s="280">
        <f t="shared" si="3"/>
        <v>150</v>
      </c>
      <c r="F53" s="280">
        <f t="shared" si="3"/>
        <v>150</v>
      </c>
      <c r="G53" s="280">
        <f t="shared" si="3"/>
        <v>150</v>
      </c>
      <c r="H53" s="280">
        <f t="shared" si="3"/>
        <v>150</v>
      </c>
      <c r="I53" s="280">
        <f t="shared" si="3"/>
        <v>150</v>
      </c>
      <c r="J53" s="280">
        <f t="shared" si="3"/>
        <v>150</v>
      </c>
      <c r="K53" s="280">
        <f t="shared" si="3"/>
        <v>150</v>
      </c>
      <c r="L53" s="280">
        <f t="shared" si="3"/>
        <v>150</v>
      </c>
      <c r="M53" s="280">
        <f t="shared" si="3"/>
        <v>150</v>
      </c>
      <c r="N53" s="280">
        <f t="shared" si="3"/>
        <v>150</v>
      </c>
      <c r="O53" s="280">
        <f t="shared" si="3"/>
        <v>150</v>
      </c>
    </row>
    <row r="54" spans="1:27" ht="15" customHeight="1" x14ac:dyDescent="0.2">
      <c r="A54" s="55"/>
      <c r="B54" s="781"/>
      <c r="C54" s="781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27" ht="32.25" customHeight="1" x14ac:dyDescent="0.2">
      <c r="A55" s="147" t="s">
        <v>26</v>
      </c>
      <c r="B55" s="782" t="s">
        <v>27</v>
      </c>
      <c r="C55" s="78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27" ht="33" customHeight="1" x14ac:dyDescent="0.2">
      <c r="A56" s="995" t="s">
        <v>687</v>
      </c>
      <c r="B56" s="936" t="s">
        <v>686</v>
      </c>
      <c r="C56" s="146" t="s">
        <v>348</v>
      </c>
      <c r="D56" s="606">
        <v>50</v>
      </c>
      <c r="E56" s="606">
        <v>50</v>
      </c>
      <c r="F56" s="606">
        <v>50</v>
      </c>
      <c r="G56" s="606">
        <v>50</v>
      </c>
      <c r="H56" s="606">
        <v>50</v>
      </c>
      <c r="I56" s="606">
        <v>50</v>
      </c>
      <c r="J56" s="606">
        <v>50</v>
      </c>
      <c r="K56" s="606">
        <v>50</v>
      </c>
      <c r="L56" s="606">
        <v>50</v>
      </c>
      <c r="M56" s="606">
        <v>50</v>
      </c>
      <c r="N56" s="606">
        <v>50</v>
      </c>
      <c r="O56" s="606">
        <v>50</v>
      </c>
    </row>
    <row r="57" spans="1:27" ht="24" customHeight="1" x14ac:dyDescent="0.2">
      <c r="A57" s="1001"/>
      <c r="B57" s="937"/>
      <c r="C57" s="146" t="s">
        <v>681</v>
      </c>
      <c r="D57" s="606">
        <v>25</v>
      </c>
      <c r="E57" s="606">
        <v>25</v>
      </c>
      <c r="F57" s="606">
        <v>25</v>
      </c>
      <c r="G57" s="606">
        <v>25</v>
      </c>
      <c r="H57" s="606">
        <v>25</v>
      </c>
      <c r="I57" s="606">
        <v>25</v>
      </c>
      <c r="J57" s="606">
        <v>25</v>
      </c>
      <c r="K57" s="606">
        <v>25</v>
      </c>
      <c r="L57" s="606">
        <v>25</v>
      </c>
      <c r="M57" s="606">
        <v>25</v>
      </c>
      <c r="N57" s="606">
        <v>25</v>
      </c>
      <c r="O57" s="606">
        <v>25</v>
      </c>
    </row>
    <row r="58" spans="1:27" ht="24" customHeight="1" x14ac:dyDescent="0.2">
      <c r="A58" s="1064" t="s">
        <v>685</v>
      </c>
      <c r="B58" s="936" t="s">
        <v>684</v>
      </c>
      <c r="C58" s="146" t="s">
        <v>348</v>
      </c>
      <c r="D58" s="606">
        <v>30</v>
      </c>
      <c r="E58" s="606">
        <v>30</v>
      </c>
      <c r="F58" s="606">
        <v>30</v>
      </c>
      <c r="G58" s="606">
        <v>30</v>
      </c>
      <c r="H58" s="606">
        <v>30</v>
      </c>
      <c r="I58" s="606">
        <v>30</v>
      </c>
      <c r="J58" s="606">
        <v>30</v>
      </c>
      <c r="K58" s="606">
        <v>30</v>
      </c>
      <c r="L58" s="606">
        <v>30</v>
      </c>
      <c r="M58" s="606">
        <v>30</v>
      </c>
      <c r="N58" s="606">
        <v>30</v>
      </c>
      <c r="O58" s="606">
        <v>30</v>
      </c>
    </row>
    <row r="59" spans="1:27" ht="24" customHeight="1" x14ac:dyDescent="0.2">
      <c r="A59" s="1030"/>
      <c r="B59" s="937"/>
      <c r="C59" s="146" t="s">
        <v>681</v>
      </c>
      <c r="D59" s="606">
        <v>20</v>
      </c>
      <c r="E59" s="606">
        <v>20</v>
      </c>
      <c r="F59" s="606">
        <v>20</v>
      </c>
      <c r="G59" s="606">
        <v>20</v>
      </c>
      <c r="H59" s="606">
        <v>20</v>
      </c>
      <c r="I59" s="606">
        <v>20</v>
      </c>
      <c r="J59" s="606">
        <v>20</v>
      </c>
      <c r="K59" s="606">
        <v>20</v>
      </c>
      <c r="L59" s="606">
        <v>20</v>
      </c>
      <c r="M59" s="606">
        <v>20</v>
      </c>
      <c r="N59" s="606">
        <v>20</v>
      </c>
      <c r="O59" s="606">
        <v>20</v>
      </c>
    </row>
    <row r="60" spans="1:27" ht="24" customHeight="1" x14ac:dyDescent="0.2">
      <c r="A60" s="1064" t="s">
        <v>683</v>
      </c>
      <c r="B60" s="936" t="s">
        <v>682</v>
      </c>
      <c r="C60" s="146" t="s">
        <v>348</v>
      </c>
      <c r="D60" s="606">
        <v>15</v>
      </c>
      <c r="E60" s="606">
        <v>15</v>
      </c>
      <c r="F60" s="606">
        <v>15</v>
      </c>
      <c r="G60" s="606">
        <v>15</v>
      </c>
      <c r="H60" s="606">
        <v>15</v>
      </c>
      <c r="I60" s="606">
        <v>15</v>
      </c>
      <c r="J60" s="606">
        <v>15</v>
      </c>
      <c r="K60" s="606">
        <v>15</v>
      </c>
      <c r="L60" s="606">
        <v>15</v>
      </c>
      <c r="M60" s="606">
        <v>15</v>
      </c>
      <c r="N60" s="606">
        <v>15</v>
      </c>
      <c r="O60" s="606">
        <v>15</v>
      </c>
    </row>
    <row r="61" spans="1:27" ht="24" customHeight="1" x14ac:dyDescent="0.2">
      <c r="A61" s="1030"/>
      <c r="B61" s="937"/>
      <c r="C61" s="146" t="s">
        <v>681</v>
      </c>
      <c r="D61" s="606">
        <v>10</v>
      </c>
      <c r="E61" s="606">
        <v>10</v>
      </c>
      <c r="F61" s="606">
        <v>10</v>
      </c>
      <c r="G61" s="606">
        <v>10</v>
      </c>
      <c r="H61" s="606">
        <v>10</v>
      </c>
      <c r="I61" s="606">
        <v>10</v>
      </c>
      <c r="J61" s="606">
        <v>10</v>
      </c>
      <c r="K61" s="606">
        <v>10</v>
      </c>
      <c r="L61" s="606">
        <v>10</v>
      </c>
      <c r="M61" s="606">
        <v>10</v>
      </c>
      <c r="N61" s="606">
        <v>10</v>
      </c>
      <c r="O61" s="606">
        <v>10</v>
      </c>
    </row>
    <row r="62" spans="1:27" ht="60" x14ac:dyDescent="0.2">
      <c r="A62" s="48" t="s">
        <v>680</v>
      </c>
      <c r="B62" s="144" t="s">
        <v>679</v>
      </c>
      <c r="C62" s="142" t="s">
        <v>678</v>
      </c>
      <c r="D62" s="606">
        <v>75</v>
      </c>
      <c r="E62" s="606">
        <v>75</v>
      </c>
      <c r="F62" s="606">
        <v>75</v>
      </c>
      <c r="G62" s="606">
        <v>75</v>
      </c>
      <c r="H62" s="606">
        <v>75</v>
      </c>
      <c r="I62" s="606">
        <v>75</v>
      </c>
      <c r="J62" s="606">
        <v>75</v>
      </c>
      <c r="K62" s="606">
        <v>75</v>
      </c>
      <c r="L62" s="606">
        <v>75</v>
      </c>
      <c r="M62" s="606">
        <v>75</v>
      </c>
      <c r="N62" s="606">
        <v>75</v>
      </c>
      <c r="O62" s="606">
        <v>75</v>
      </c>
    </row>
    <row r="63" spans="1:27" ht="15" customHeight="1" x14ac:dyDescent="0.2">
      <c r="A63" s="1071" t="s">
        <v>620</v>
      </c>
      <c r="B63" s="1072"/>
      <c r="C63" s="1072"/>
      <c r="D63" s="280">
        <f t="shared" ref="D63:O63" si="4">SUM(D56:D62)</f>
        <v>225</v>
      </c>
      <c r="E63" s="280">
        <f t="shared" si="4"/>
        <v>225</v>
      </c>
      <c r="F63" s="280">
        <f t="shared" si="4"/>
        <v>225</v>
      </c>
      <c r="G63" s="280">
        <f t="shared" si="4"/>
        <v>225</v>
      </c>
      <c r="H63" s="280">
        <f t="shared" si="4"/>
        <v>225</v>
      </c>
      <c r="I63" s="280">
        <f t="shared" si="4"/>
        <v>225</v>
      </c>
      <c r="J63" s="280">
        <f t="shared" si="4"/>
        <v>225</v>
      </c>
      <c r="K63" s="280">
        <f t="shared" si="4"/>
        <v>225</v>
      </c>
      <c r="L63" s="280">
        <f t="shared" si="4"/>
        <v>225</v>
      </c>
      <c r="M63" s="280">
        <f t="shared" si="4"/>
        <v>225</v>
      </c>
      <c r="N63" s="280">
        <f t="shared" si="4"/>
        <v>225</v>
      </c>
      <c r="O63" s="280">
        <f t="shared" si="4"/>
        <v>225</v>
      </c>
    </row>
    <row r="64" spans="1:27" ht="18.75" customHeight="1" x14ac:dyDescent="0.2">
      <c r="A64" s="54"/>
      <c r="B64" s="964"/>
      <c r="C64" s="965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27" ht="47.25" customHeight="1" x14ac:dyDescent="0.2">
      <c r="A65" s="147" t="s">
        <v>677</v>
      </c>
      <c r="B65" s="782" t="s">
        <v>676</v>
      </c>
      <c r="C65" s="78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27" ht="45" customHeight="1" x14ac:dyDescent="0.2">
      <c r="A66" s="147" t="s">
        <v>365</v>
      </c>
      <c r="B66" s="144" t="s">
        <v>366</v>
      </c>
      <c r="C66" s="142" t="s">
        <v>367</v>
      </c>
      <c r="D66" s="13">
        <v>50</v>
      </c>
      <c r="E66" s="13">
        <v>50</v>
      </c>
      <c r="F66" s="13">
        <v>50</v>
      </c>
      <c r="G66" s="13">
        <v>50</v>
      </c>
      <c r="H66" s="13">
        <v>50</v>
      </c>
      <c r="I66" s="13">
        <v>50</v>
      </c>
      <c r="J66" s="13">
        <v>50</v>
      </c>
      <c r="K66" s="13">
        <v>50</v>
      </c>
      <c r="L66" s="13">
        <v>50</v>
      </c>
      <c r="M66" s="13">
        <v>50</v>
      </c>
      <c r="N66" s="13">
        <v>50</v>
      </c>
      <c r="O66" s="13">
        <v>50</v>
      </c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36.75" customHeight="1" x14ac:dyDescent="0.2">
      <c r="A67" s="1071" t="s">
        <v>675</v>
      </c>
      <c r="B67" s="1072"/>
      <c r="C67" s="1072"/>
      <c r="D67" s="280">
        <v>50</v>
      </c>
      <c r="E67" s="280">
        <v>50</v>
      </c>
      <c r="F67" s="280">
        <v>50</v>
      </c>
      <c r="G67" s="280">
        <v>50</v>
      </c>
      <c r="H67" s="280">
        <v>50</v>
      </c>
      <c r="I67" s="280">
        <v>50</v>
      </c>
      <c r="J67" s="280">
        <v>50</v>
      </c>
      <c r="K67" s="280">
        <v>50</v>
      </c>
      <c r="L67" s="280">
        <v>50</v>
      </c>
      <c r="M67" s="280">
        <v>50</v>
      </c>
      <c r="N67" s="280">
        <v>50</v>
      </c>
      <c r="O67" s="280">
        <v>50</v>
      </c>
      <c r="P67" s="11"/>
      <c r="Q67" s="11"/>
      <c r="R67" s="11"/>
      <c r="S67" s="11"/>
      <c r="T67" s="11"/>
      <c r="U67" s="11"/>
      <c r="V67" s="11"/>
      <c r="W67" s="10"/>
      <c r="X67" s="10"/>
      <c r="Y67" s="9"/>
      <c r="Z67" s="9"/>
      <c r="AA67" s="9"/>
    </row>
  </sheetData>
  <mergeCells count="51">
    <mergeCell ref="B56:B57"/>
    <mergeCell ref="A29:A32"/>
    <mergeCell ref="B29:B32"/>
    <mergeCell ref="B64:C64"/>
    <mergeCell ref="B47:C47"/>
    <mergeCell ref="A37:C37"/>
    <mergeCell ref="B54:C54"/>
    <mergeCell ref="B55:C55"/>
    <mergeCell ref="A24:A26"/>
    <mergeCell ref="B24:B26"/>
    <mergeCell ref="A48:A52"/>
    <mergeCell ref="B48:B52"/>
    <mergeCell ref="A46:C46"/>
    <mergeCell ref="A36:C36"/>
    <mergeCell ref="A67:C67"/>
    <mergeCell ref="B65:C65"/>
    <mergeCell ref="B11:B12"/>
    <mergeCell ref="A11:A12"/>
    <mergeCell ref="B10:C10"/>
    <mergeCell ref="A15:C15"/>
    <mergeCell ref="B16:C16"/>
    <mergeCell ref="A17:A21"/>
    <mergeCell ref="A27:A28"/>
    <mergeCell ref="B27:B28"/>
    <mergeCell ref="A22:C22"/>
    <mergeCell ref="B23:C23"/>
    <mergeCell ref="B17:B21"/>
    <mergeCell ref="A53:C53"/>
    <mergeCell ref="A63:C63"/>
    <mergeCell ref="A35:C35"/>
    <mergeCell ref="M1:O1"/>
    <mergeCell ref="D4:O4"/>
    <mergeCell ref="A7:C7"/>
    <mergeCell ref="L2:O2"/>
    <mergeCell ref="A3:O3"/>
    <mergeCell ref="A13:C13"/>
    <mergeCell ref="A56:A57"/>
    <mergeCell ref="A58:A59"/>
    <mergeCell ref="B58:B59"/>
    <mergeCell ref="B60:B61"/>
    <mergeCell ref="A60:A61"/>
    <mergeCell ref="A42:A43"/>
    <mergeCell ref="B42:B43"/>
    <mergeCell ref="B44:B45"/>
    <mergeCell ref="B39:C39"/>
    <mergeCell ref="A38:C38"/>
    <mergeCell ref="B40:B41"/>
    <mergeCell ref="A40:A41"/>
    <mergeCell ref="A44:A45"/>
    <mergeCell ref="A33:A34"/>
    <mergeCell ref="B33:B34"/>
  </mergeCells>
  <hyperlinks>
    <hyperlink ref="A8" location="P41" display="P41" xr:uid="{00000000-0004-0000-0500-000000000000}"/>
  </hyperlinks>
  <pageMargins left="0.25" right="0.25" top="0.75" bottom="0.75" header="0.3" footer="0.3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6"/>
  <sheetViews>
    <sheetView zoomScaleNormal="100" workbookViewId="0">
      <selection activeCell="D12" sqref="D12:O15"/>
    </sheetView>
  </sheetViews>
  <sheetFormatPr defaultColWidth="9.140625" defaultRowHeight="12.75" x14ac:dyDescent="0.2"/>
  <cols>
    <col min="1" max="1" width="11.85546875" style="1" customWidth="1"/>
    <col min="2" max="2" width="23.42578125" style="1" customWidth="1"/>
    <col min="3" max="3" width="25" style="1" customWidth="1"/>
    <col min="4" max="4" width="9.140625" style="1"/>
    <col min="5" max="5" width="9.140625" style="15"/>
    <col min="6" max="15" width="9.140625" style="1"/>
    <col min="16" max="16" width="9.85546875" style="1" bestFit="1" customWidth="1"/>
    <col min="17" max="16384" width="9.140625" style="1"/>
  </cols>
  <sheetData>
    <row r="1" spans="1:15" ht="15" x14ac:dyDescent="0.2">
      <c r="A1" s="82"/>
      <c r="B1" s="82"/>
      <c r="C1" s="82"/>
      <c r="D1" s="82"/>
      <c r="E1" s="83"/>
      <c r="F1" s="82"/>
      <c r="G1" s="82"/>
      <c r="H1" s="82"/>
      <c r="I1" s="82"/>
      <c r="J1" s="40"/>
      <c r="K1" s="82"/>
      <c r="L1" s="82"/>
      <c r="M1" s="1058"/>
      <c r="N1" s="1058"/>
      <c r="O1" s="1058"/>
    </row>
    <row r="2" spans="1:15" ht="14.25" customHeight="1" x14ac:dyDescent="0.2">
      <c r="A2" s="84" t="s">
        <v>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1060" t="s">
        <v>542</v>
      </c>
      <c r="M2" s="1060"/>
      <c r="N2" s="1060"/>
      <c r="O2" s="1060"/>
    </row>
    <row r="3" spans="1:15" ht="14.25" customHeight="1" x14ac:dyDescent="0.2">
      <c r="A3" s="1051" t="s">
        <v>667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15" ht="57" x14ac:dyDescent="0.2">
      <c r="A4" s="20" t="s">
        <v>722</v>
      </c>
      <c r="B4" s="21" t="s">
        <v>71</v>
      </c>
      <c r="C4" s="21" t="s">
        <v>0</v>
      </c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</row>
    <row r="5" spans="1:15" ht="14.2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1">
        <v>8</v>
      </c>
      <c r="I5" s="21">
        <v>9</v>
      </c>
      <c r="J5" s="21">
        <v>10</v>
      </c>
      <c r="K5" s="160">
        <v>11</v>
      </c>
      <c r="L5" s="21">
        <v>12</v>
      </c>
      <c r="M5" s="21">
        <v>13</v>
      </c>
      <c r="N5" s="21">
        <v>14</v>
      </c>
      <c r="O5" s="21">
        <v>15</v>
      </c>
    </row>
    <row r="6" spans="1:15" ht="14.25" x14ac:dyDescent="0.2">
      <c r="A6" s="21"/>
      <c r="B6" s="21"/>
      <c r="C6" s="21"/>
      <c r="D6" s="21">
        <v>2024</v>
      </c>
      <c r="E6" s="22">
        <v>2025</v>
      </c>
      <c r="F6" s="21">
        <v>2026</v>
      </c>
      <c r="G6" s="21">
        <v>2027</v>
      </c>
      <c r="H6" s="21">
        <v>2028</v>
      </c>
      <c r="I6" s="21">
        <v>2029</v>
      </c>
      <c r="J6" s="160">
        <v>2030</v>
      </c>
      <c r="K6" s="21">
        <v>2031</v>
      </c>
      <c r="L6" s="21">
        <v>2032</v>
      </c>
      <c r="M6" s="21">
        <v>2033</v>
      </c>
      <c r="N6" s="21">
        <v>2034</v>
      </c>
      <c r="O6" s="21">
        <v>2035</v>
      </c>
    </row>
    <row r="7" spans="1:15" s="18" customFormat="1" ht="16.5" customHeight="1" x14ac:dyDescent="0.2">
      <c r="A7" s="984" t="s">
        <v>572</v>
      </c>
      <c r="B7" s="985"/>
      <c r="C7" s="986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5" s="2" customFormat="1" ht="27.75" customHeight="1" x14ac:dyDescent="0.2">
      <c r="A8" s="987" t="s">
        <v>273</v>
      </c>
      <c r="B8" s="988"/>
      <c r="C8" s="989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</row>
    <row r="9" spans="1:15" s="3" customFormat="1" ht="15" x14ac:dyDescent="0.2">
      <c r="A9" s="943" t="s">
        <v>51</v>
      </c>
      <c r="B9" s="943"/>
      <c r="C9" s="144"/>
      <c r="D9" s="17"/>
      <c r="E9" s="35"/>
      <c r="F9" s="17"/>
      <c r="G9" s="17"/>
      <c r="H9" s="17"/>
      <c r="I9" s="17"/>
      <c r="J9" s="17"/>
      <c r="K9" s="17"/>
      <c r="L9" s="17"/>
      <c r="M9" s="17"/>
      <c r="N9" s="28"/>
      <c r="O9" s="28"/>
    </row>
    <row r="10" spans="1:15" s="3" customFormat="1" ht="15" x14ac:dyDescent="0.2">
      <c r="A10" s="141" t="s">
        <v>29</v>
      </c>
      <c r="B10" s="141" t="s">
        <v>17</v>
      </c>
      <c r="C10" s="141" t="s">
        <v>721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</row>
    <row r="11" spans="1:15" s="3" customFormat="1" ht="75" x14ac:dyDescent="0.2">
      <c r="A11" s="144" t="s">
        <v>716</v>
      </c>
      <c r="B11" s="144" t="s">
        <v>715</v>
      </c>
      <c r="C11" s="144" t="s">
        <v>720</v>
      </c>
      <c r="D11" s="589">
        <v>25</v>
      </c>
      <c r="E11" s="589">
        <v>25</v>
      </c>
      <c r="F11" s="589">
        <v>25</v>
      </c>
      <c r="G11" s="589">
        <v>30</v>
      </c>
      <c r="H11" s="589">
        <v>30</v>
      </c>
      <c r="I11" s="589">
        <v>30</v>
      </c>
      <c r="J11" s="589">
        <v>30</v>
      </c>
      <c r="K11" s="589">
        <v>35</v>
      </c>
      <c r="L11" s="589">
        <v>35</v>
      </c>
      <c r="M11" s="589">
        <v>35</v>
      </c>
      <c r="N11" s="589">
        <v>35</v>
      </c>
      <c r="O11" s="589">
        <v>35</v>
      </c>
    </row>
    <row r="12" spans="1:15" s="3" customFormat="1" ht="75" x14ac:dyDescent="0.2">
      <c r="A12" s="144" t="s">
        <v>716</v>
      </c>
      <c r="B12" s="144" t="s">
        <v>715</v>
      </c>
      <c r="C12" s="144" t="s">
        <v>719</v>
      </c>
      <c r="D12" s="589">
        <v>30</v>
      </c>
      <c r="E12" s="589">
        <v>30</v>
      </c>
      <c r="F12" s="589">
        <v>30</v>
      </c>
      <c r="G12" s="589">
        <v>39</v>
      </c>
      <c r="H12" s="589">
        <v>53</v>
      </c>
      <c r="I12" s="589">
        <v>65</v>
      </c>
      <c r="J12" s="589">
        <v>61</v>
      </c>
      <c r="K12" s="589">
        <v>35</v>
      </c>
      <c r="L12" s="589">
        <v>40</v>
      </c>
      <c r="M12" s="589">
        <v>40</v>
      </c>
      <c r="N12" s="589">
        <v>40</v>
      </c>
      <c r="O12" s="589">
        <v>40</v>
      </c>
    </row>
    <row r="13" spans="1:15" s="3" customFormat="1" ht="75" x14ac:dyDescent="0.2">
      <c r="A13" s="144" t="s">
        <v>716</v>
      </c>
      <c r="B13" s="144" t="s">
        <v>715</v>
      </c>
      <c r="C13" s="144" t="s">
        <v>718</v>
      </c>
      <c r="D13" s="589">
        <v>65</v>
      </c>
      <c r="E13" s="589">
        <v>65</v>
      </c>
      <c r="F13" s="589">
        <v>65</v>
      </c>
      <c r="G13" s="589">
        <v>115</v>
      </c>
      <c r="H13" s="589">
        <v>168</v>
      </c>
      <c r="I13" s="589">
        <v>220</v>
      </c>
      <c r="J13" s="589">
        <v>209</v>
      </c>
      <c r="K13" s="589">
        <v>100</v>
      </c>
      <c r="L13" s="589">
        <v>110</v>
      </c>
      <c r="M13" s="589">
        <v>110</v>
      </c>
      <c r="N13" s="589">
        <v>110</v>
      </c>
      <c r="O13" s="589">
        <v>120</v>
      </c>
    </row>
    <row r="14" spans="1:15" s="3" customFormat="1" ht="34.5" customHeight="1" x14ac:dyDescent="0.2">
      <c r="A14" s="144"/>
      <c r="B14" s="144"/>
      <c r="C14" s="144" t="s">
        <v>717</v>
      </c>
      <c r="D14" s="589">
        <v>25</v>
      </c>
      <c r="E14" s="589">
        <v>30</v>
      </c>
      <c r="F14" s="589">
        <v>30</v>
      </c>
      <c r="G14" s="589">
        <v>60</v>
      </c>
      <c r="H14" s="589">
        <v>120</v>
      </c>
      <c r="I14" s="589">
        <v>200</v>
      </c>
      <c r="J14" s="589">
        <v>180</v>
      </c>
      <c r="K14" s="589"/>
      <c r="L14" s="589"/>
      <c r="M14" s="589"/>
      <c r="N14" s="589"/>
      <c r="O14" s="589"/>
    </row>
    <row r="15" spans="1:15" s="3" customFormat="1" ht="34.5" customHeight="1" x14ac:dyDescent="0.2">
      <c r="A15" s="144"/>
      <c r="B15" s="144"/>
      <c r="C15" s="144" t="s">
        <v>271</v>
      </c>
      <c r="D15" s="589">
        <v>45</v>
      </c>
      <c r="E15" s="589">
        <v>50</v>
      </c>
      <c r="F15" s="589">
        <v>50</v>
      </c>
      <c r="G15" s="589">
        <v>30</v>
      </c>
      <c r="H15" s="589">
        <v>120</v>
      </c>
      <c r="I15" s="589">
        <v>160</v>
      </c>
      <c r="J15" s="589">
        <v>155</v>
      </c>
      <c r="K15" s="589">
        <v>65</v>
      </c>
      <c r="L15" s="589">
        <v>65</v>
      </c>
      <c r="M15" s="589">
        <v>70</v>
      </c>
      <c r="N15" s="589">
        <v>70</v>
      </c>
      <c r="O15" s="589">
        <v>75</v>
      </c>
    </row>
    <row r="16" spans="1:15" s="3" customFormat="1" ht="81" customHeight="1" x14ac:dyDescent="0.2">
      <c r="A16" s="144" t="s">
        <v>716</v>
      </c>
      <c r="B16" s="144" t="s">
        <v>715</v>
      </c>
      <c r="C16" s="144" t="s">
        <v>714</v>
      </c>
      <c r="D16" s="589">
        <v>40</v>
      </c>
      <c r="E16" s="589">
        <v>40</v>
      </c>
      <c r="F16" s="589">
        <v>40</v>
      </c>
      <c r="G16" s="589">
        <v>56</v>
      </c>
      <c r="H16" s="589">
        <v>72</v>
      </c>
      <c r="I16" s="589">
        <v>80</v>
      </c>
      <c r="J16" s="589">
        <v>80</v>
      </c>
      <c r="K16" s="589">
        <v>70</v>
      </c>
      <c r="L16" s="589">
        <v>80</v>
      </c>
      <c r="M16" s="589">
        <v>80</v>
      </c>
      <c r="N16" s="589">
        <v>80</v>
      </c>
      <c r="O16" s="589">
        <v>80</v>
      </c>
    </row>
    <row r="17" spans="1:16" s="3" customFormat="1" ht="34.5" customHeight="1" x14ac:dyDescent="0.2">
      <c r="A17" s="946" t="s">
        <v>713</v>
      </c>
      <c r="B17" s="946"/>
      <c r="C17" s="947"/>
      <c r="D17" s="117">
        <v>230</v>
      </c>
      <c r="E17" s="117">
        <v>240</v>
      </c>
      <c r="F17" s="117">
        <v>240</v>
      </c>
      <c r="G17" s="117">
        <v>330</v>
      </c>
      <c r="H17" s="117">
        <v>563</v>
      </c>
      <c r="I17" s="117">
        <v>755</v>
      </c>
      <c r="J17" s="117">
        <v>715</v>
      </c>
      <c r="K17" s="117">
        <v>305</v>
      </c>
      <c r="L17" s="117">
        <v>330</v>
      </c>
      <c r="M17" s="117">
        <v>335</v>
      </c>
      <c r="N17" s="117">
        <v>335</v>
      </c>
      <c r="O17" s="117">
        <v>350</v>
      </c>
    </row>
    <row r="18" spans="1:16" s="3" customFormat="1" ht="34.5" customHeight="1" x14ac:dyDescent="0.2">
      <c r="A18" s="930"/>
      <c r="B18" s="931"/>
      <c r="C18" s="932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16" s="16" customFormat="1" ht="18.75" x14ac:dyDescent="0.2">
      <c r="A19" s="933"/>
      <c r="B19" s="934"/>
      <c r="C19" s="935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spans="1:16" s="19" customFormat="1" ht="21.75" customHeight="1" x14ac:dyDescent="0.2">
      <c r="A20" s="1"/>
      <c r="B20" s="1"/>
      <c r="C20" s="1"/>
      <c r="D20" s="7"/>
      <c r="E20" s="14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6" s="80" customFormat="1" ht="24" customHeight="1" x14ac:dyDescent="0.3">
      <c r="A21" s="1"/>
      <c r="B21" s="1"/>
      <c r="C21" s="1"/>
      <c r="D21" s="103"/>
      <c r="E21" s="104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36"/>
    </row>
    <row r="22" spans="1:16" x14ac:dyDescent="0.2">
      <c r="D22" s="89"/>
      <c r="E22" s="90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6" ht="18.75" x14ac:dyDescent="0.2"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5" spans="1:16" ht="14.25" x14ac:dyDescent="0.2"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spans="1:16" ht="14.25" x14ac:dyDescent="0.2">
      <c r="D26" s="139"/>
      <c r="E26" s="140"/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</sheetData>
  <mergeCells count="10">
    <mergeCell ref="A17:C17"/>
    <mergeCell ref="A8:C8"/>
    <mergeCell ref="A19:C19"/>
    <mergeCell ref="A9:B9"/>
    <mergeCell ref="M1:O1"/>
    <mergeCell ref="D4:O4"/>
    <mergeCell ref="L2:O2"/>
    <mergeCell ref="A3:O3"/>
    <mergeCell ref="A18:C18"/>
    <mergeCell ref="A7:C7"/>
  </mergeCells>
  <pageMargins left="0.25" right="0.25" top="0.75" bottom="0.75" header="0.3" footer="0.3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3"/>
  <sheetViews>
    <sheetView topLeftCell="A30" zoomScale="85" zoomScaleNormal="85" workbookViewId="0">
      <selection activeCell="D36" sqref="D36:O41"/>
    </sheetView>
  </sheetViews>
  <sheetFormatPr defaultRowHeight="15" x14ac:dyDescent="0.25"/>
  <cols>
    <col min="1" max="3" width="41.85546875" style="297" customWidth="1"/>
    <col min="4" max="15" width="9" style="297" customWidth="1"/>
    <col min="16" max="16384" width="9.140625" style="297"/>
  </cols>
  <sheetData>
    <row r="1" spans="1:27" x14ac:dyDescent="0.25">
      <c r="L1" s="297">
        <v>4.0500000000000001E-2</v>
      </c>
    </row>
    <row r="2" spans="1:27" ht="15.75" x14ac:dyDescent="0.25">
      <c r="A2" s="328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1082" t="s">
        <v>737</v>
      </c>
      <c r="N2" s="1082"/>
      <c r="O2" s="1082"/>
    </row>
    <row r="3" spans="1:27" ht="15.75" x14ac:dyDescent="0.25">
      <c r="A3" s="1083" t="s">
        <v>736</v>
      </c>
      <c r="B3" s="1083"/>
      <c r="C3" s="1083"/>
      <c r="D3" s="1083"/>
      <c r="E3" s="1083"/>
      <c r="F3" s="1083"/>
      <c r="G3" s="1083"/>
      <c r="H3" s="1083"/>
      <c r="I3" s="1083"/>
      <c r="J3" s="1083"/>
      <c r="K3" s="1083"/>
      <c r="L3" s="1083"/>
      <c r="M3" s="1083"/>
      <c r="N3" s="1083"/>
      <c r="O3" s="1083"/>
    </row>
    <row r="4" spans="1:27" ht="44.25" x14ac:dyDescent="0.25">
      <c r="A4" s="326" t="s">
        <v>735</v>
      </c>
      <c r="B4" s="325" t="s">
        <v>734</v>
      </c>
      <c r="C4" s="325" t="s">
        <v>733</v>
      </c>
      <c r="D4" s="1084"/>
      <c r="E4" s="1085"/>
      <c r="F4" s="1085"/>
      <c r="G4" s="1085"/>
      <c r="H4" s="1085"/>
      <c r="I4" s="1085"/>
      <c r="J4" s="1085"/>
      <c r="K4" s="1085"/>
      <c r="L4" s="1085"/>
      <c r="M4" s="1085"/>
      <c r="N4" s="1085"/>
      <c r="O4" s="1086"/>
    </row>
    <row r="5" spans="1:27" ht="15.75" x14ac:dyDescent="0.25">
      <c r="A5" s="321">
        <v>1</v>
      </c>
      <c r="B5" s="321">
        <v>2</v>
      </c>
      <c r="C5" s="321">
        <v>3</v>
      </c>
      <c r="D5" s="321">
        <v>6</v>
      </c>
      <c r="E5" s="321">
        <v>7</v>
      </c>
      <c r="F5" s="321">
        <v>8</v>
      </c>
      <c r="G5" s="321">
        <v>9</v>
      </c>
      <c r="H5" s="321">
        <v>10</v>
      </c>
      <c r="I5" s="321">
        <v>11</v>
      </c>
      <c r="J5" s="321">
        <v>12</v>
      </c>
      <c r="K5" s="321">
        <v>13</v>
      </c>
      <c r="L5" s="321">
        <v>14</v>
      </c>
      <c r="M5" s="321">
        <v>15</v>
      </c>
      <c r="N5" s="321">
        <v>16</v>
      </c>
      <c r="O5" s="321">
        <v>17</v>
      </c>
    </row>
    <row r="6" spans="1:27" ht="15.75" x14ac:dyDescent="0.25">
      <c r="A6" s="324"/>
      <c r="B6" s="323"/>
      <c r="C6" s="322"/>
      <c r="D6" s="321">
        <v>2024</v>
      </c>
      <c r="E6" s="321">
        <v>2025</v>
      </c>
      <c r="F6" s="321">
        <v>2026</v>
      </c>
      <c r="G6" s="321">
        <v>2027</v>
      </c>
      <c r="H6" s="321">
        <v>2028</v>
      </c>
      <c r="I6" s="321">
        <v>2029</v>
      </c>
      <c r="J6" s="321">
        <v>2030</v>
      </c>
      <c r="K6" s="321">
        <v>2031</v>
      </c>
      <c r="L6" s="321">
        <v>2032</v>
      </c>
      <c r="M6" s="321">
        <v>2033</v>
      </c>
      <c r="N6" s="321">
        <v>2034</v>
      </c>
      <c r="O6" s="321">
        <v>2035</v>
      </c>
    </row>
    <row r="7" spans="1:27" ht="50.25" customHeight="1" x14ac:dyDescent="0.25">
      <c r="A7" s="1087" t="s">
        <v>72</v>
      </c>
      <c r="B7" s="1088"/>
      <c r="C7" s="1089"/>
      <c r="D7" s="320"/>
      <c r="E7" s="320"/>
      <c r="F7" s="320"/>
      <c r="G7" s="320"/>
      <c r="H7" s="320"/>
      <c r="I7" s="320"/>
      <c r="J7" s="320"/>
      <c r="K7" s="320"/>
      <c r="L7" s="320"/>
      <c r="M7" s="319"/>
      <c r="N7" s="318"/>
      <c r="O7" s="317"/>
    </row>
    <row r="8" spans="1:27" ht="15.75" x14ac:dyDescent="0.25">
      <c r="A8" s="315" t="s">
        <v>73</v>
      </c>
      <c r="B8" s="314"/>
      <c r="C8" s="315"/>
      <c r="D8" s="316"/>
      <c r="E8" s="316"/>
      <c r="F8" s="316"/>
      <c r="G8" s="316"/>
      <c r="H8" s="316"/>
      <c r="I8" s="316"/>
      <c r="J8" s="316"/>
      <c r="K8" s="316"/>
      <c r="L8" s="316"/>
      <c r="M8" s="310"/>
      <c r="N8" s="312"/>
      <c r="O8" s="302"/>
    </row>
    <row r="9" spans="1:27" ht="15.75" x14ac:dyDescent="0.25">
      <c r="A9" s="315" t="s">
        <v>7</v>
      </c>
      <c r="B9" s="314"/>
      <c r="C9" s="314"/>
      <c r="D9" s="310"/>
      <c r="E9" s="310"/>
      <c r="F9" s="310"/>
      <c r="G9" s="310"/>
      <c r="H9" s="310"/>
      <c r="I9" s="310"/>
      <c r="J9" s="310"/>
      <c r="K9" s="310"/>
      <c r="L9" s="310"/>
      <c r="M9" s="313"/>
      <c r="N9" s="312"/>
      <c r="O9" s="302"/>
    </row>
    <row r="10" spans="1:27" ht="39" customHeight="1" x14ac:dyDescent="0.25">
      <c r="A10" s="311" t="s">
        <v>3</v>
      </c>
      <c r="B10" s="1090" t="s">
        <v>4</v>
      </c>
      <c r="C10" s="1091"/>
      <c r="D10" s="610"/>
      <c r="E10" s="610"/>
      <c r="F10" s="610"/>
      <c r="G10" s="610"/>
      <c r="H10" s="610"/>
      <c r="I10" s="610"/>
      <c r="J10" s="610"/>
      <c r="K10" s="610"/>
      <c r="L10" s="610"/>
      <c r="M10" s="611"/>
      <c r="N10" s="612"/>
      <c r="O10" s="301"/>
    </row>
    <row r="11" spans="1:27" ht="31.5" x14ac:dyDescent="0.25">
      <c r="A11" s="304" t="s">
        <v>153</v>
      </c>
      <c r="B11" s="306" t="s">
        <v>154</v>
      </c>
      <c r="C11" s="306" t="s">
        <v>155</v>
      </c>
      <c r="D11" s="617">
        <v>30</v>
      </c>
      <c r="E11" s="617">
        <f t="shared" ref="E11:O11" si="0">D11+D11*$L$1</f>
        <v>31.215</v>
      </c>
      <c r="F11" s="617">
        <f t="shared" si="0"/>
        <v>32.479207500000001</v>
      </c>
      <c r="G11" s="617">
        <f t="shared" si="0"/>
        <v>33.794615403750001</v>
      </c>
      <c r="H11" s="617">
        <f t="shared" si="0"/>
        <v>35.163297327601875</v>
      </c>
      <c r="I11" s="617">
        <f t="shared" si="0"/>
        <v>36.587410869369748</v>
      </c>
      <c r="J11" s="617">
        <f t="shared" si="0"/>
        <v>38.069201009579224</v>
      </c>
      <c r="K11" s="617">
        <f t="shared" si="0"/>
        <v>39.611003650467183</v>
      </c>
      <c r="L11" s="617">
        <f t="shared" si="0"/>
        <v>41.2152492983111</v>
      </c>
      <c r="M11" s="617">
        <f t="shared" si="0"/>
        <v>42.884466894892697</v>
      </c>
      <c r="N11" s="617">
        <f t="shared" si="0"/>
        <v>44.621287804135854</v>
      </c>
      <c r="O11" s="617">
        <f t="shared" si="0"/>
        <v>46.428449960203359</v>
      </c>
      <c r="P11" s="302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1"/>
    </row>
    <row r="12" spans="1:27" ht="31.5" x14ac:dyDescent="0.25">
      <c r="A12" s="304" t="s">
        <v>156</v>
      </c>
      <c r="B12" s="303" t="s">
        <v>157</v>
      </c>
      <c r="C12" s="303" t="s">
        <v>155</v>
      </c>
      <c r="D12" s="617">
        <v>30</v>
      </c>
      <c r="E12" s="617">
        <f t="shared" ref="E12:O12" si="1">D12+D12*$L$1</f>
        <v>31.215</v>
      </c>
      <c r="F12" s="617">
        <f t="shared" si="1"/>
        <v>32.479207500000001</v>
      </c>
      <c r="G12" s="617">
        <f t="shared" si="1"/>
        <v>33.794615403750001</v>
      </c>
      <c r="H12" s="617">
        <f t="shared" si="1"/>
        <v>35.163297327601875</v>
      </c>
      <c r="I12" s="617">
        <f t="shared" si="1"/>
        <v>36.587410869369748</v>
      </c>
      <c r="J12" s="617">
        <f t="shared" si="1"/>
        <v>38.069201009579224</v>
      </c>
      <c r="K12" s="617">
        <f t="shared" si="1"/>
        <v>39.611003650467183</v>
      </c>
      <c r="L12" s="617">
        <f t="shared" si="1"/>
        <v>41.2152492983111</v>
      </c>
      <c r="M12" s="617">
        <f t="shared" si="1"/>
        <v>42.884466894892697</v>
      </c>
      <c r="N12" s="617">
        <f t="shared" si="1"/>
        <v>44.621287804135854</v>
      </c>
      <c r="O12" s="617">
        <f t="shared" si="1"/>
        <v>46.428449960203359</v>
      </c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</row>
    <row r="13" spans="1:27" ht="31.5" x14ac:dyDescent="0.25">
      <c r="A13" s="304" t="s">
        <v>158</v>
      </c>
      <c r="B13" s="303" t="s">
        <v>159</v>
      </c>
      <c r="C13" s="303" t="s">
        <v>160</v>
      </c>
      <c r="D13" s="617">
        <v>30</v>
      </c>
      <c r="E13" s="617">
        <f t="shared" ref="E13:O13" si="2">D13+D13*$L$1</f>
        <v>31.215</v>
      </c>
      <c r="F13" s="617">
        <f t="shared" si="2"/>
        <v>32.479207500000001</v>
      </c>
      <c r="G13" s="617">
        <f t="shared" si="2"/>
        <v>33.794615403750001</v>
      </c>
      <c r="H13" s="617">
        <f t="shared" si="2"/>
        <v>35.163297327601875</v>
      </c>
      <c r="I13" s="617">
        <f t="shared" si="2"/>
        <v>36.587410869369748</v>
      </c>
      <c r="J13" s="617">
        <f t="shared" si="2"/>
        <v>38.069201009579224</v>
      </c>
      <c r="K13" s="617">
        <f t="shared" si="2"/>
        <v>39.611003650467183</v>
      </c>
      <c r="L13" s="617">
        <f t="shared" si="2"/>
        <v>41.2152492983111</v>
      </c>
      <c r="M13" s="617">
        <f t="shared" si="2"/>
        <v>42.884466894892697</v>
      </c>
      <c r="N13" s="617">
        <f t="shared" si="2"/>
        <v>44.621287804135854</v>
      </c>
      <c r="O13" s="617">
        <f t="shared" si="2"/>
        <v>46.428449960203359</v>
      </c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</row>
    <row r="14" spans="1:27" ht="44.25" customHeight="1" x14ac:dyDescent="0.25">
      <c r="A14" s="304" t="s">
        <v>22</v>
      </c>
      <c r="B14" s="1092" t="s">
        <v>23</v>
      </c>
      <c r="C14" s="1093"/>
      <c r="D14" s="613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78.75" x14ac:dyDescent="0.25">
      <c r="A15" s="304" t="s">
        <v>166</v>
      </c>
      <c r="B15" s="306" t="s">
        <v>167</v>
      </c>
      <c r="C15" s="306" t="s">
        <v>732</v>
      </c>
      <c r="D15" s="617">
        <v>20</v>
      </c>
      <c r="E15" s="617">
        <f t="shared" ref="E15:O15" si="3">D15+D15*$L$1</f>
        <v>20.81</v>
      </c>
      <c r="F15" s="617">
        <f t="shared" si="3"/>
        <v>21.652804999999997</v>
      </c>
      <c r="G15" s="617">
        <f t="shared" si="3"/>
        <v>22.529743602499998</v>
      </c>
      <c r="H15" s="617">
        <f t="shared" si="3"/>
        <v>23.442198218401249</v>
      </c>
      <c r="I15" s="617">
        <f t="shared" si="3"/>
        <v>24.391607246246497</v>
      </c>
      <c r="J15" s="617">
        <f t="shared" si="3"/>
        <v>25.379467339719479</v>
      </c>
      <c r="K15" s="617">
        <f t="shared" si="3"/>
        <v>26.407335766978118</v>
      </c>
      <c r="L15" s="617">
        <f t="shared" si="3"/>
        <v>27.476832865540732</v>
      </c>
      <c r="M15" s="617">
        <f t="shared" si="3"/>
        <v>28.589644596595132</v>
      </c>
      <c r="N15" s="617">
        <f t="shared" si="3"/>
        <v>29.747525202757235</v>
      </c>
      <c r="O15" s="617">
        <f t="shared" si="3"/>
        <v>30.952299973468904</v>
      </c>
      <c r="P15" s="608"/>
      <c r="Q15" s="608"/>
      <c r="R15" s="608"/>
      <c r="S15" s="608"/>
      <c r="T15" s="608"/>
      <c r="U15" s="608"/>
      <c r="V15" s="608"/>
      <c r="W15" s="608"/>
      <c r="X15" s="608"/>
      <c r="Y15" s="608"/>
      <c r="Z15" s="608"/>
      <c r="AA15" s="608"/>
    </row>
    <row r="16" spans="1:27" ht="110.25" x14ac:dyDescent="0.25">
      <c r="A16" s="304" t="s">
        <v>169</v>
      </c>
      <c r="B16" s="306" t="s">
        <v>170</v>
      </c>
      <c r="C16" s="306" t="s">
        <v>731</v>
      </c>
      <c r="D16" s="617">
        <v>20</v>
      </c>
      <c r="E16" s="617">
        <f t="shared" ref="E16:O16" si="4">D16+D16*$L$1</f>
        <v>20.81</v>
      </c>
      <c r="F16" s="617">
        <f t="shared" si="4"/>
        <v>21.652804999999997</v>
      </c>
      <c r="G16" s="617">
        <f t="shared" si="4"/>
        <v>22.529743602499998</v>
      </c>
      <c r="H16" s="617">
        <f t="shared" si="4"/>
        <v>23.442198218401249</v>
      </c>
      <c r="I16" s="617">
        <f t="shared" si="4"/>
        <v>24.391607246246497</v>
      </c>
      <c r="J16" s="617">
        <f t="shared" si="4"/>
        <v>25.379467339719479</v>
      </c>
      <c r="K16" s="617">
        <f t="shared" si="4"/>
        <v>26.407335766978118</v>
      </c>
      <c r="L16" s="617">
        <f t="shared" si="4"/>
        <v>27.476832865540732</v>
      </c>
      <c r="M16" s="617">
        <f t="shared" si="4"/>
        <v>28.589644596595132</v>
      </c>
      <c r="N16" s="617">
        <f t="shared" si="4"/>
        <v>29.747525202757235</v>
      </c>
      <c r="O16" s="617">
        <f t="shared" si="4"/>
        <v>30.952299973468904</v>
      </c>
    </row>
    <row r="17" spans="1:27" ht="63" x14ac:dyDescent="0.25">
      <c r="A17" s="304" t="s">
        <v>174</v>
      </c>
      <c r="B17" s="306" t="s">
        <v>175</v>
      </c>
      <c r="C17" s="306" t="s">
        <v>730</v>
      </c>
      <c r="D17" s="617">
        <v>20</v>
      </c>
      <c r="E17" s="617">
        <f t="shared" ref="E17:O17" si="5">D17+D17*$L$1</f>
        <v>20.81</v>
      </c>
      <c r="F17" s="617">
        <f t="shared" si="5"/>
        <v>21.652804999999997</v>
      </c>
      <c r="G17" s="617">
        <f t="shared" si="5"/>
        <v>22.529743602499998</v>
      </c>
      <c r="H17" s="617">
        <f t="shared" si="5"/>
        <v>23.442198218401249</v>
      </c>
      <c r="I17" s="617">
        <f t="shared" si="5"/>
        <v>24.391607246246497</v>
      </c>
      <c r="J17" s="617">
        <f t="shared" si="5"/>
        <v>25.379467339719479</v>
      </c>
      <c r="K17" s="617">
        <f t="shared" si="5"/>
        <v>26.407335766978118</v>
      </c>
      <c r="L17" s="617">
        <f t="shared" si="5"/>
        <v>27.476832865540732</v>
      </c>
      <c r="M17" s="617">
        <f t="shared" si="5"/>
        <v>28.589644596595132</v>
      </c>
      <c r="N17" s="617">
        <f t="shared" si="5"/>
        <v>29.747525202757235</v>
      </c>
      <c r="O17" s="617">
        <f t="shared" si="5"/>
        <v>30.952299973468904</v>
      </c>
    </row>
    <row r="18" spans="1:27" ht="15.75" x14ac:dyDescent="0.25">
      <c r="A18" s="304" t="s">
        <v>172</v>
      </c>
      <c r="B18" s="306" t="s">
        <v>173</v>
      </c>
      <c r="C18" s="306" t="s">
        <v>173</v>
      </c>
      <c r="D18" s="301">
        <v>20</v>
      </c>
      <c r="E18" s="301">
        <f t="shared" ref="E18:O18" si="6">D18+D18*$L$1</f>
        <v>20.81</v>
      </c>
      <c r="F18" s="301">
        <f t="shared" si="6"/>
        <v>21.652804999999997</v>
      </c>
      <c r="G18" s="301">
        <f t="shared" si="6"/>
        <v>22.529743602499998</v>
      </c>
      <c r="H18" s="301">
        <f t="shared" si="6"/>
        <v>23.442198218401249</v>
      </c>
      <c r="I18" s="301">
        <f t="shared" si="6"/>
        <v>24.391607246246497</v>
      </c>
      <c r="J18" s="301">
        <f t="shared" si="6"/>
        <v>25.379467339719479</v>
      </c>
      <c r="K18" s="301">
        <f t="shared" si="6"/>
        <v>26.407335766978118</v>
      </c>
      <c r="L18" s="301">
        <f t="shared" si="6"/>
        <v>27.476832865540732</v>
      </c>
      <c r="M18" s="301">
        <f t="shared" si="6"/>
        <v>28.589644596595132</v>
      </c>
      <c r="N18" s="301">
        <f t="shared" si="6"/>
        <v>29.747525202757235</v>
      </c>
      <c r="O18" s="301">
        <f t="shared" si="6"/>
        <v>30.952299973468904</v>
      </c>
    </row>
    <row r="19" spans="1:27" ht="15.75" x14ac:dyDescent="0.25">
      <c r="A19" s="1099" t="s">
        <v>729</v>
      </c>
      <c r="B19" s="1100"/>
      <c r="C19" s="1101"/>
      <c r="D19" s="309">
        <f t="shared" ref="D19:O19" si="7">SUM(D8:D18)</f>
        <v>170</v>
      </c>
      <c r="E19" s="309">
        <f t="shared" si="7"/>
        <v>176.88499999999999</v>
      </c>
      <c r="F19" s="309">
        <f t="shared" si="7"/>
        <v>184.04884250000001</v>
      </c>
      <c r="G19" s="309">
        <f t="shared" si="7"/>
        <v>191.50282062124998</v>
      </c>
      <c r="H19" s="309">
        <f t="shared" si="7"/>
        <v>199.25868485641061</v>
      </c>
      <c r="I19" s="309">
        <f t="shared" si="7"/>
        <v>207.32866159309526</v>
      </c>
      <c r="J19" s="309">
        <f t="shared" si="7"/>
        <v>215.72547238761555</v>
      </c>
      <c r="K19" s="309">
        <f t="shared" si="7"/>
        <v>224.46235401931403</v>
      </c>
      <c r="L19" s="309">
        <f t="shared" si="7"/>
        <v>233.55307935709621</v>
      </c>
      <c r="M19" s="309">
        <f t="shared" si="7"/>
        <v>243.01197907105859</v>
      </c>
      <c r="N19" s="309">
        <f t="shared" si="7"/>
        <v>252.85396422343649</v>
      </c>
      <c r="O19" s="309">
        <f t="shared" si="7"/>
        <v>263.0945497744857</v>
      </c>
    </row>
    <row r="20" spans="1:27" ht="15.75" x14ac:dyDescent="0.25">
      <c r="A20" s="1102" t="s">
        <v>273</v>
      </c>
      <c r="B20" s="1103"/>
      <c r="C20" s="110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</row>
    <row r="21" spans="1:27" ht="15.75" x14ac:dyDescent="0.25">
      <c r="A21" s="308" t="s">
        <v>7</v>
      </c>
      <c r="B21" s="307"/>
      <c r="C21" s="307"/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</row>
    <row r="22" spans="1:27" ht="15.75" x14ac:dyDescent="0.25">
      <c r="A22" s="305" t="s">
        <v>3</v>
      </c>
      <c r="B22" s="1105" t="s">
        <v>4</v>
      </c>
      <c r="C22" s="1106"/>
      <c r="D22" s="613"/>
      <c r="E22" s="613"/>
      <c r="F22" s="613"/>
      <c r="G22" s="613"/>
      <c r="H22" s="613"/>
      <c r="I22" s="613"/>
      <c r="J22" s="613"/>
      <c r="K22" s="613"/>
      <c r="L22" s="613"/>
      <c r="M22" s="613"/>
      <c r="N22" s="613"/>
      <c r="O22" s="613"/>
    </row>
    <row r="23" spans="1:27" ht="63" x14ac:dyDescent="0.25">
      <c r="A23" s="304" t="s">
        <v>295</v>
      </c>
      <c r="B23" s="306" t="s">
        <v>296</v>
      </c>
      <c r="C23" s="306" t="s">
        <v>297</v>
      </c>
      <c r="D23" s="617">
        <v>30</v>
      </c>
      <c r="E23" s="617">
        <f t="shared" ref="E23:O23" si="8">D23+D23*$L$1</f>
        <v>31.215</v>
      </c>
      <c r="F23" s="617">
        <f t="shared" si="8"/>
        <v>32.479207500000001</v>
      </c>
      <c r="G23" s="617">
        <f t="shared" si="8"/>
        <v>33.794615403750001</v>
      </c>
      <c r="H23" s="617">
        <f t="shared" si="8"/>
        <v>35.163297327601875</v>
      </c>
      <c r="I23" s="617">
        <f t="shared" si="8"/>
        <v>36.587410869369748</v>
      </c>
      <c r="J23" s="617">
        <f t="shared" si="8"/>
        <v>38.069201009579224</v>
      </c>
      <c r="K23" s="617">
        <f t="shared" si="8"/>
        <v>39.611003650467183</v>
      </c>
      <c r="L23" s="617">
        <f t="shared" si="8"/>
        <v>41.2152492983111</v>
      </c>
      <c r="M23" s="617">
        <f t="shared" si="8"/>
        <v>42.884466894892697</v>
      </c>
      <c r="N23" s="617">
        <f t="shared" si="8"/>
        <v>44.621287804135854</v>
      </c>
      <c r="O23" s="617">
        <f t="shared" si="8"/>
        <v>46.428449960203359</v>
      </c>
      <c r="P23" s="12"/>
      <c r="Q23" s="12"/>
      <c r="R23" s="12"/>
      <c r="S23" s="12"/>
      <c r="T23" s="31"/>
      <c r="U23" s="31"/>
      <c r="V23" s="31"/>
      <c r="W23" s="31"/>
      <c r="X23" s="31"/>
      <c r="Y23" s="31"/>
      <c r="Z23" s="31"/>
      <c r="AA23" s="31"/>
    </row>
    <row r="24" spans="1:27" ht="63" x14ac:dyDescent="0.25">
      <c r="A24" s="304" t="s">
        <v>298</v>
      </c>
      <c r="B24" s="303" t="s">
        <v>299</v>
      </c>
      <c r="C24" s="303" t="s">
        <v>300</v>
      </c>
      <c r="D24" s="617">
        <v>30</v>
      </c>
      <c r="E24" s="617">
        <f t="shared" ref="E24:O24" si="9">D24+D24*$L$1</f>
        <v>31.215</v>
      </c>
      <c r="F24" s="617">
        <f t="shared" si="9"/>
        <v>32.479207500000001</v>
      </c>
      <c r="G24" s="617">
        <f t="shared" si="9"/>
        <v>33.794615403750001</v>
      </c>
      <c r="H24" s="617">
        <f t="shared" si="9"/>
        <v>35.163297327601875</v>
      </c>
      <c r="I24" s="617">
        <f t="shared" si="9"/>
        <v>36.587410869369748</v>
      </c>
      <c r="J24" s="617">
        <f t="shared" si="9"/>
        <v>38.069201009579224</v>
      </c>
      <c r="K24" s="617">
        <f t="shared" si="9"/>
        <v>39.611003650467183</v>
      </c>
      <c r="L24" s="617">
        <f t="shared" si="9"/>
        <v>41.2152492983111</v>
      </c>
      <c r="M24" s="617">
        <f t="shared" si="9"/>
        <v>42.884466894892697</v>
      </c>
      <c r="N24" s="617">
        <f t="shared" si="9"/>
        <v>44.621287804135854</v>
      </c>
      <c r="O24" s="617">
        <f t="shared" si="9"/>
        <v>46.428449960203359</v>
      </c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</row>
    <row r="25" spans="1:27" ht="47.25" x14ac:dyDescent="0.25">
      <c r="A25" s="304" t="s">
        <v>301</v>
      </c>
      <c r="B25" s="303" t="s">
        <v>302</v>
      </c>
      <c r="C25" s="303" t="s">
        <v>728</v>
      </c>
      <c r="D25" s="617">
        <v>30</v>
      </c>
      <c r="E25" s="617">
        <f t="shared" ref="E25:O25" si="10">D25+D25*$L$1</f>
        <v>31.215</v>
      </c>
      <c r="F25" s="617">
        <f t="shared" si="10"/>
        <v>32.479207500000001</v>
      </c>
      <c r="G25" s="617">
        <f t="shared" si="10"/>
        <v>33.794615403750001</v>
      </c>
      <c r="H25" s="617">
        <f t="shared" si="10"/>
        <v>35.163297327601875</v>
      </c>
      <c r="I25" s="617">
        <f t="shared" si="10"/>
        <v>36.587410869369748</v>
      </c>
      <c r="J25" s="617">
        <f t="shared" si="10"/>
        <v>38.069201009579224</v>
      </c>
      <c r="K25" s="617">
        <f t="shared" si="10"/>
        <v>39.611003650467183</v>
      </c>
      <c r="L25" s="617">
        <f t="shared" si="10"/>
        <v>41.2152492983111</v>
      </c>
      <c r="M25" s="617">
        <f t="shared" si="10"/>
        <v>42.884466894892697</v>
      </c>
      <c r="N25" s="617">
        <f t="shared" si="10"/>
        <v>44.621287804135854</v>
      </c>
      <c r="O25" s="617">
        <f t="shared" si="10"/>
        <v>46.428449960203359</v>
      </c>
      <c r="P25" s="608"/>
      <c r="Q25" s="608"/>
      <c r="R25" s="608"/>
      <c r="S25" s="608"/>
      <c r="T25" s="608"/>
      <c r="U25" s="608"/>
      <c r="V25" s="608"/>
      <c r="W25" s="608"/>
      <c r="X25" s="608"/>
      <c r="Y25" s="608"/>
      <c r="Z25" s="608"/>
      <c r="AA25" s="608"/>
    </row>
    <row r="26" spans="1:27" ht="63" x14ac:dyDescent="0.25">
      <c r="A26" s="304" t="s">
        <v>304</v>
      </c>
      <c r="B26" s="303" t="s">
        <v>305</v>
      </c>
      <c r="C26" s="303" t="s">
        <v>306</v>
      </c>
      <c r="D26" s="617">
        <v>25</v>
      </c>
      <c r="E26" s="617">
        <f t="shared" ref="E26:O26" si="11">D26+D26*$L$1</f>
        <v>26.012499999999999</v>
      </c>
      <c r="F26" s="617">
        <f t="shared" si="11"/>
        <v>27.066006250000001</v>
      </c>
      <c r="G26" s="617">
        <f t="shared" si="11"/>
        <v>28.162179503125</v>
      </c>
      <c r="H26" s="617">
        <f t="shared" si="11"/>
        <v>29.302747773001563</v>
      </c>
      <c r="I26" s="617">
        <f t="shared" si="11"/>
        <v>30.489509057808128</v>
      </c>
      <c r="J26" s="617">
        <f t="shared" si="11"/>
        <v>31.724334174649357</v>
      </c>
      <c r="K26" s="617">
        <f t="shared" si="11"/>
        <v>33.009169708722659</v>
      </c>
      <c r="L26" s="617">
        <f t="shared" si="11"/>
        <v>34.346041081925925</v>
      </c>
      <c r="M26" s="617">
        <f t="shared" si="11"/>
        <v>35.737055745743923</v>
      </c>
      <c r="N26" s="617">
        <f t="shared" si="11"/>
        <v>37.184406503446553</v>
      </c>
      <c r="O26" s="617">
        <f t="shared" si="11"/>
        <v>38.690374966836139</v>
      </c>
    </row>
    <row r="27" spans="1:27" ht="63" x14ac:dyDescent="0.25">
      <c r="A27" s="304" t="s">
        <v>307</v>
      </c>
      <c r="B27" s="303" t="s">
        <v>727</v>
      </c>
      <c r="C27" s="303" t="s">
        <v>309</v>
      </c>
      <c r="D27" s="617">
        <v>25</v>
      </c>
      <c r="E27" s="617">
        <f t="shared" ref="E27:O27" si="12">D27+D27*$L$1</f>
        <v>26.012499999999999</v>
      </c>
      <c r="F27" s="617">
        <f t="shared" si="12"/>
        <v>27.066006250000001</v>
      </c>
      <c r="G27" s="617">
        <f t="shared" si="12"/>
        <v>28.162179503125</v>
      </c>
      <c r="H27" s="617">
        <f t="shared" si="12"/>
        <v>29.302747773001563</v>
      </c>
      <c r="I27" s="617">
        <f t="shared" si="12"/>
        <v>30.489509057808128</v>
      </c>
      <c r="J27" s="617">
        <f t="shared" si="12"/>
        <v>31.724334174649357</v>
      </c>
      <c r="K27" s="617">
        <f t="shared" si="12"/>
        <v>33.009169708722659</v>
      </c>
      <c r="L27" s="617">
        <f t="shared" si="12"/>
        <v>34.346041081925925</v>
      </c>
      <c r="M27" s="617">
        <f t="shared" si="12"/>
        <v>35.737055745743923</v>
      </c>
      <c r="N27" s="617">
        <f t="shared" si="12"/>
        <v>37.184406503446553</v>
      </c>
      <c r="O27" s="617">
        <f t="shared" si="12"/>
        <v>38.690374966836139</v>
      </c>
    </row>
    <row r="28" spans="1:27" ht="63" x14ac:dyDescent="0.25">
      <c r="A28" s="304" t="s">
        <v>310</v>
      </c>
      <c r="B28" s="303" t="s">
        <v>311</v>
      </c>
      <c r="C28" s="303" t="s">
        <v>312</v>
      </c>
      <c r="D28" s="617">
        <v>30</v>
      </c>
      <c r="E28" s="617">
        <f t="shared" ref="E28:O28" si="13">D28+D28*$L$1</f>
        <v>31.215</v>
      </c>
      <c r="F28" s="617">
        <f t="shared" si="13"/>
        <v>32.479207500000001</v>
      </c>
      <c r="G28" s="617">
        <f t="shared" si="13"/>
        <v>33.794615403750001</v>
      </c>
      <c r="H28" s="617">
        <f t="shared" si="13"/>
        <v>35.163297327601875</v>
      </c>
      <c r="I28" s="617">
        <f t="shared" si="13"/>
        <v>36.587410869369748</v>
      </c>
      <c r="J28" s="617">
        <f t="shared" si="13"/>
        <v>38.069201009579224</v>
      </c>
      <c r="K28" s="617">
        <f t="shared" si="13"/>
        <v>39.611003650467183</v>
      </c>
      <c r="L28" s="617">
        <f t="shared" si="13"/>
        <v>41.2152492983111</v>
      </c>
      <c r="M28" s="617">
        <f t="shared" si="13"/>
        <v>42.884466894892697</v>
      </c>
      <c r="N28" s="617">
        <f t="shared" si="13"/>
        <v>44.621287804135854</v>
      </c>
      <c r="O28" s="617">
        <f t="shared" si="13"/>
        <v>46.428449960203359</v>
      </c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</row>
    <row r="29" spans="1:27" ht="189" x14ac:dyDescent="0.25">
      <c r="A29" s="304" t="s">
        <v>313</v>
      </c>
      <c r="B29" s="303" t="s">
        <v>314</v>
      </c>
      <c r="C29" s="303" t="s">
        <v>315</v>
      </c>
      <c r="D29" s="617">
        <v>30</v>
      </c>
      <c r="E29" s="617">
        <f t="shared" ref="E29:O29" si="14">D29+D29*$L$1</f>
        <v>31.215</v>
      </c>
      <c r="F29" s="617">
        <f t="shared" si="14"/>
        <v>32.479207500000001</v>
      </c>
      <c r="G29" s="617">
        <f t="shared" si="14"/>
        <v>33.794615403750001</v>
      </c>
      <c r="H29" s="617">
        <f t="shared" si="14"/>
        <v>35.163297327601875</v>
      </c>
      <c r="I29" s="617">
        <f t="shared" si="14"/>
        <v>36.587410869369748</v>
      </c>
      <c r="J29" s="617">
        <f t="shared" si="14"/>
        <v>38.069201009579224</v>
      </c>
      <c r="K29" s="617">
        <f t="shared" si="14"/>
        <v>39.611003650467183</v>
      </c>
      <c r="L29" s="617">
        <f t="shared" si="14"/>
        <v>41.2152492983111</v>
      </c>
      <c r="M29" s="617">
        <f t="shared" si="14"/>
        <v>42.884466894892697</v>
      </c>
      <c r="N29" s="617">
        <f t="shared" si="14"/>
        <v>44.621287804135854</v>
      </c>
      <c r="O29" s="617">
        <f t="shared" si="14"/>
        <v>46.428449960203359</v>
      </c>
      <c r="P29" s="608"/>
      <c r="Q29" s="608"/>
      <c r="R29" s="608"/>
      <c r="S29" s="608"/>
      <c r="T29" s="608"/>
      <c r="U29" s="608"/>
      <c r="V29" s="608"/>
      <c r="W29" s="608"/>
      <c r="X29" s="608"/>
      <c r="Y29" s="608"/>
      <c r="Z29" s="608"/>
      <c r="AA29" s="608"/>
    </row>
    <row r="30" spans="1:27" ht="15.75" x14ac:dyDescent="0.25">
      <c r="A30" s="304" t="s">
        <v>33</v>
      </c>
      <c r="B30" s="1092" t="s">
        <v>34</v>
      </c>
      <c r="C30" s="1093"/>
      <c r="D30" s="620"/>
      <c r="E30" s="617">
        <f t="shared" ref="E30:O30" si="15">D30+D30*$L$1</f>
        <v>0</v>
      </c>
      <c r="F30" s="617">
        <f t="shared" si="15"/>
        <v>0</v>
      </c>
      <c r="G30" s="617">
        <f t="shared" si="15"/>
        <v>0</v>
      </c>
      <c r="H30" s="617">
        <f t="shared" si="15"/>
        <v>0</v>
      </c>
      <c r="I30" s="617">
        <f t="shared" si="15"/>
        <v>0</v>
      </c>
      <c r="J30" s="617">
        <f t="shared" si="15"/>
        <v>0</v>
      </c>
      <c r="K30" s="617">
        <f t="shared" si="15"/>
        <v>0</v>
      </c>
      <c r="L30" s="617">
        <f t="shared" si="15"/>
        <v>0</v>
      </c>
      <c r="M30" s="617">
        <f t="shared" si="15"/>
        <v>0</v>
      </c>
      <c r="N30" s="617">
        <f t="shared" si="15"/>
        <v>0</v>
      </c>
      <c r="O30" s="617">
        <f t="shared" si="15"/>
        <v>0</v>
      </c>
      <c r="P30" s="608"/>
      <c r="Q30" s="608"/>
      <c r="R30" s="608"/>
      <c r="S30" s="608"/>
      <c r="T30" s="608"/>
      <c r="U30" s="608"/>
      <c r="V30" s="608"/>
      <c r="W30" s="608"/>
      <c r="X30" s="608"/>
      <c r="Y30" s="608"/>
      <c r="Z30" s="608"/>
      <c r="AA30" s="608"/>
    </row>
    <row r="31" spans="1:27" ht="47.25" x14ac:dyDescent="0.25">
      <c r="A31" s="304" t="s">
        <v>316</v>
      </c>
      <c r="B31" s="303" t="s">
        <v>317</v>
      </c>
      <c r="C31" s="303" t="s">
        <v>318</v>
      </c>
      <c r="D31" s="617">
        <v>20</v>
      </c>
      <c r="E31" s="617">
        <f t="shared" ref="E31:O31" si="16">D31+D31*$L$1</f>
        <v>20.81</v>
      </c>
      <c r="F31" s="617">
        <f t="shared" si="16"/>
        <v>21.652804999999997</v>
      </c>
      <c r="G31" s="617">
        <f t="shared" si="16"/>
        <v>22.529743602499998</v>
      </c>
      <c r="H31" s="617">
        <f t="shared" si="16"/>
        <v>23.442198218401249</v>
      </c>
      <c r="I31" s="617">
        <f t="shared" si="16"/>
        <v>24.391607246246497</v>
      </c>
      <c r="J31" s="617">
        <f t="shared" si="16"/>
        <v>25.379467339719479</v>
      </c>
      <c r="K31" s="617">
        <f t="shared" si="16"/>
        <v>26.407335766978118</v>
      </c>
      <c r="L31" s="617">
        <f t="shared" si="16"/>
        <v>27.476832865540732</v>
      </c>
      <c r="M31" s="617">
        <f t="shared" si="16"/>
        <v>28.589644596595132</v>
      </c>
      <c r="N31" s="617">
        <f t="shared" si="16"/>
        <v>29.747525202757235</v>
      </c>
      <c r="O31" s="617">
        <f t="shared" si="16"/>
        <v>30.952299973468904</v>
      </c>
      <c r="P31" s="608"/>
      <c r="Q31" s="608"/>
      <c r="R31" s="608"/>
      <c r="S31" s="608"/>
      <c r="T31" s="608"/>
      <c r="U31" s="608"/>
      <c r="V31" s="608"/>
      <c r="W31" s="608"/>
      <c r="X31" s="608"/>
      <c r="Y31" s="608"/>
      <c r="Z31" s="608"/>
      <c r="AA31" s="608"/>
    </row>
    <row r="32" spans="1:27" ht="47.25" x14ac:dyDescent="0.25">
      <c r="A32" s="304" t="s">
        <v>319</v>
      </c>
      <c r="B32" s="303" t="s">
        <v>49</v>
      </c>
      <c r="C32" s="303" t="s">
        <v>318</v>
      </c>
      <c r="D32" s="617">
        <v>25</v>
      </c>
      <c r="E32" s="617">
        <f t="shared" ref="E32:O32" si="17">D32+D32*$L$1</f>
        <v>26.012499999999999</v>
      </c>
      <c r="F32" s="617">
        <f t="shared" si="17"/>
        <v>27.066006250000001</v>
      </c>
      <c r="G32" s="617">
        <f t="shared" si="17"/>
        <v>28.162179503125</v>
      </c>
      <c r="H32" s="617">
        <f t="shared" si="17"/>
        <v>29.302747773001563</v>
      </c>
      <c r="I32" s="617">
        <f t="shared" si="17"/>
        <v>30.489509057808128</v>
      </c>
      <c r="J32" s="617">
        <f t="shared" si="17"/>
        <v>31.724334174649357</v>
      </c>
      <c r="K32" s="617">
        <f t="shared" si="17"/>
        <v>33.009169708722659</v>
      </c>
      <c r="L32" s="617">
        <f t="shared" si="17"/>
        <v>34.346041081925925</v>
      </c>
      <c r="M32" s="617">
        <f t="shared" si="17"/>
        <v>35.737055745743923</v>
      </c>
      <c r="N32" s="617">
        <f t="shared" si="17"/>
        <v>37.184406503446553</v>
      </c>
      <c r="O32" s="617">
        <f t="shared" si="17"/>
        <v>38.690374966836139</v>
      </c>
    </row>
    <row r="33" spans="1:27" ht="47.25" x14ac:dyDescent="0.25">
      <c r="A33" s="304" t="s">
        <v>321</v>
      </c>
      <c r="B33" s="303" t="s">
        <v>322</v>
      </c>
      <c r="C33" s="303" t="s">
        <v>726</v>
      </c>
      <c r="D33" s="617">
        <v>30</v>
      </c>
      <c r="E33" s="617">
        <f t="shared" ref="E33:O33" si="18">D33+D33*$L$1</f>
        <v>31.215</v>
      </c>
      <c r="F33" s="617">
        <f t="shared" si="18"/>
        <v>32.479207500000001</v>
      </c>
      <c r="G33" s="617">
        <f t="shared" si="18"/>
        <v>33.794615403750001</v>
      </c>
      <c r="H33" s="617">
        <f t="shared" si="18"/>
        <v>35.163297327601875</v>
      </c>
      <c r="I33" s="617">
        <f t="shared" si="18"/>
        <v>36.587410869369748</v>
      </c>
      <c r="J33" s="617">
        <f t="shared" si="18"/>
        <v>38.069201009579224</v>
      </c>
      <c r="K33" s="617">
        <f t="shared" si="18"/>
        <v>39.611003650467183</v>
      </c>
      <c r="L33" s="617">
        <f t="shared" si="18"/>
        <v>41.2152492983111</v>
      </c>
      <c r="M33" s="617">
        <f t="shared" si="18"/>
        <v>42.884466894892697</v>
      </c>
      <c r="N33" s="617">
        <f t="shared" si="18"/>
        <v>44.621287804135854</v>
      </c>
      <c r="O33" s="617">
        <f t="shared" si="18"/>
        <v>46.428449960203359</v>
      </c>
    </row>
    <row r="34" spans="1:27" ht="47.25" x14ac:dyDescent="0.25">
      <c r="A34" s="304" t="s">
        <v>324</v>
      </c>
      <c r="B34" s="303" t="s">
        <v>325</v>
      </c>
      <c r="C34" s="303" t="s">
        <v>726</v>
      </c>
      <c r="D34" s="617">
        <v>25</v>
      </c>
      <c r="E34" s="617">
        <f t="shared" ref="E34:N34" si="19">D34+D34*$L$1</f>
        <v>26.012499999999999</v>
      </c>
      <c r="F34" s="617">
        <f t="shared" si="19"/>
        <v>27.066006250000001</v>
      </c>
      <c r="G34" s="617">
        <f t="shared" si="19"/>
        <v>28.162179503125</v>
      </c>
      <c r="H34" s="617">
        <f t="shared" si="19"/>
        <v>29.302747773001563</v>
      </c>
      <c r="I34" s="617">
        <f t="shared" si="19"/>
        <v>30.489509057808128</v>
      </c>
      <c r="J34" s="617">
        <f t="shared" si="19"/>
        <v>31.724334174649357</v>
      </c>
      <c r="K34" s="617">
        <f t="shared" si="19"/>
        <v>33.009169708722659</v>
      </c>
      <c r="L34" s="617">
        <f t="shared" si="19"/>
        <v>34.346041081925925</v>
      </c>
      <c r="M34" s="617">
        <f t="shared" si="19"/>
        <v>35.737055745743923</v>
      </c>
      <c r="N34" s="617">
        <f t="shared" si="19"/>
        <v>37.184406503446553</v>
      </c>
      <c r="O34" s="617">
        <v>40</v>
      </c>
    </row>
    <row r="35" spans="1:27" ht="15.75" x14ac:dyDescent="0.25">
      <c r="A35" s="304" t="s">
        <v>22</v>
      </c>
      <c r="B35" s="1092" t="s">
        <v>23</v>
      </c>
      <c r="C35" s="1093"/>
      <c r="D35" s="613"/>
      <c r="E35" s="301">
        <f t="shared" ref="E35:N35" si="20">D35+D35*$L$1</f>
        <v>0</v>
      </c>
      <c r="F35" s="301">
        <f t="shared" si="20"/>
        <v>0</v>
      </c>
      <c r="G35" s="301">
        <f t="shared" si="20"/>
        <v>0</v>
      </c>
      <c r="H35" s="301">
        <f t="shared" si="20"/>
        <v>0</v>
      </c>
      <c r="I35" s="301">
        <f t="shared" si="20"/>
        <v>0</v>
      </c>
      <c r="J35" s="301">
        <f t="shared" si="20"/>
        <v>0</v>
      </c>
      <c r="K35" s="301">
        <f t="shared" si="20"/>
        <v>0</v>
      </c>
      <c r="L35" s="301">
        <f t="shared" si="20"/>
        <v>0</v>
      </c>
      <c r="M35" s="301">
        <f t="shared" si="20"/>
        <v>0</v>
      </c>
      <c r="N35" s="301">
        <f t="shared" si="20"/>
        <v>0</v>
      </c>
      <c r="O35" s="301">
        <f>N35+N35*$L$1</f>
        <v>0</v>
      </c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</row>
    <row r="36" spans="1:27" ht="47.25" x14ac:dyDescent="0.25">
      <c r="A36" s="304" t="s">
        <v>328</v>
      </c>
      <c r="B36" s="303" t="s">
        <v>329</v>
      </c>
      <c r="C36" s="303" t="s">
        <v>330</v>
      </c>
      <c r="D36" s="617">
        <v>30</v>
      </c>
      <c r="E36" s="617">
        <f t="shared" ref="E36:N36" si="21">D36+D36*$L$1</f>
        <v>31.215</v>
      </c>
      <c r="F36" s="617">
        <f t="shared" si="21"/>
        <v>32.479207500000001</v>
      </c>
      <c r="G36" s="617">
        <f t="shared" si="21"/>
        <v>33.794615403750001</v>
      </c>
      <c r="H36" s="617">
        <f t="shared" si="21"/>
        <v>35.163297327601875</v>
      </c>
      <c r="I36" s="617">
        <f t="shared" si="21"/>
        <v>36.587410869369748</v>
      </c>
      <c r="J36" s="617">
        <f t="shared" si="21"/>
        <v>38.069201009579224</v>
      </c>
      <c r="K36" s="617">
        <f t="shared" si="21"/>
        <v>39.611003650467183</v>
      </c>
      <c r="L36" s="617">
        <f t="shared" si="21"/>
        <v>41.2152492983111</v>
      </c>
      <c r="M36" s="617">
        <f t="shared" si="21"/>
        <v>42.884466894892697</v>
      </c>
      <c r="N36" s="617">
        <f t="shared" si="21"/>
        <v>44.621287804135854</v>
      </c>
      <c r="O36" s="617">
        <f>N36+N36*$L$1</f>
        <v>46.428449960203359</v>
      </c>
      <c r="P36" s="608"/>
      <c r="Q36" s="608"/>
      <c r="R36" s="608"/>
      <c r="S36" s="608"/>
      <c r="T36" s="608"/>
      <c r="U36" s="608"/>
      <c r="V36" s="608"/>
      <c r="W36" s="608"/>
      <c r="X36" s="608"/>
      <c r="Y36" s="608"/>
      <c r="Z36" s="608"/>
      <c r="AA36" s="608"/>
    </row>
    <row r="37" spans="1:27" ht="47.25" x14ac:dyDescent="0.25">
      <c r="A37" s="304" t="s">
        <v>331</v>
      </c>
      <c r="B37" s="303" t="s">
        <v>332</v>
      </c>
      <c r="C37" s="303" t="s">
        <v>330</v>
      </c>
      <c r="D37" s="617">
        <v>30</v>
      </c>
      <c r="E37" s="617">
        <f t="shared" ref="E37:N37" si="22">D37+D37*$L$1</f>
        <v>31.215</v>
      </c>
      <c r="F37" s="617">
        <f t="shared" si="22"/>
        <v>32.479207500000001</v>
      </c>
      <c r="G37" s="617">
        <f t="shared" si="22"/>
        <v>33.794615403750001</v>
      </c>
      <c r="H37" s="617">
        <f t="shared" si="22"/>
        <v>35.163297327601875</v>
      </c>
      <c r="I37" s="617">
        <f t="shared" si="22"/>
        <v>36.587410869369748</v>
      </c>
      <c r="J37" s="617">
        <f t="shared" si="22"/>
        <v>38.069201009579224</v>
      </c>
      <c r="K37" s="617">
        <f t="shared" si="22"/>
        <v>39.611003650467183</v>
      </c>
      <c r="L37" s="617">
        <f t="shared" si="22"/>
        <v>41.2152492983111</v>
      </c>
      <c r="M37" s="617">
        <f t="shared" si="22"/>
        <v>42.884466894892697</v>
      </c>
      <c r="N37" s="617">
        <f t="shared" si="22"/>
        <v>44.621287804135854</v>
      </c>
      <c r="O37" s="617">
        <f>N37+N37*$L$1</f>
        <v>46.428449960203359</v>
      </c>
    </row>
    <row r="38" spans="1:27" ht="47.25" x14ac:dyDescent="0.25">
      <c r="A38" s="304" t="s">
        <v>333</v>
      </c>
      <c r="B38" s="303" t="s">
        <v>725</v>
      </c>
      <c r="C38" s="303" t="s">
        <v>330</v>
      </c>
      <c r="D38" s="617">
        <v>30</v>
      </c>
      <c r="E38" s="617">
        <f t="shared" ref="E38:N38" si="23">D38+D38*$L$1</f>
        <v>31.215</v>
      </c>
      <c r="F38" s="617">
        <f t="shared" si="23"/>
        <v>32.479207500000001</v>
      </c>
      <c r="G38" s="617">
        <f t="shared" si="23"/>
        <v>33.794615403750001</v>
      </c>
      <c r="H38" s="617">
        <f t="shared" si="23"/>
        <v>35.163297327601875</v>
      </c>
      <c r="I38" s="617">
        <f t="shared" si="23"/>
        <v>36.587410869369748</v>
      </c>
      <c r="J38" s="617">
        <f t="shared" si="23"/>
        <v>38.069201009579224</v>
      </c>
      <c r="K38" s="617">
        <f t="shared" si="23"/>
        <v>39.611003650467183</v>
      </c>
      <c r="L38" s="617">
        <f t="shared" si="23"/>
        <v>41.2152492983111</v>
      </c>
      <c r="M38" s="617">
        <f t="shared" si="23"/>
        <v>42.884466894892697</v>
      </c>
      <c r="N38" s="617">
        <f t="shared" si="23"/>
        <v>44.621287804135854</v>
      </c>
      <c r="O38" s="617">
        <f>N38+N38*$L$1</f>
        <v>46.428449960203359</v>
      </c>
    </row>
    <row r="39" spans="1:27" ht="47.25" x14ac:dyDescent="0.25">
      <c r="A39" s="304" t="s">
        <v>335</v>
      </c>
      <c r="B39" s="303" t="s">
        <v>336</v>
      </c>
      <c r="C39" s="303" t="s">
        <v>330</v>
      </c>
      <c r="D39" s="617">
        <v>30</v>
      </c>
      <c r="E39" s="617">
        <f t="shared" ref="E39:N39" si="24">D39+D39*$L$1</f>
        <v>31.215</v>
      </c>
      <c r="F39" s="617">
        <f t="shared" si="24"/>
        <v>32.479207500000001</v>
      </c>
      <c r="G39" s="617">
        <f t="shared" si="24"/>
        <v>33.794615403750001</v>
      </c>
      <c r="H39" s="617">
        <f t="shared" si="24"/>
        <v>35.163297327601875</v>
      </c>
      <c r="I39" s="617">
        <f t="shared" si="24"/>
        <v>36.587410869369748</v>
      </c>
      <c r="J39" s="617">
        <f t="shared" si="24"/>
        <v>38.069201009579224</v>
      </c>
      <c r="K39" s="617">
        <f t="shared" si="24"/>
        <v>39.611003650467183</v>
      </c>
      <c r="L39" s="617">
        <f t="shared" si="24"/>
        <v>41.2152492983111</v>
      </c>
      <c r="M39" s="617">
        <f t="shared" si="24"/>
        <v>42.884466894892697</v>
      </c>
      <c r="N39" s="617">
        <f t="shared" si="24"/>
        <v>44.621287804135854</v>
      </c>
      <c r="O39" s="617">
        <v>45</v>
      </c>
    </row>
    <row r="40" spans="1:27" ht="15.75" x14ac:dyDescent="0.25">
      <c r="A40" s="304" t="s">
        <v>337</v>
      </c>
      <c r="B40" s="303" t="s">
        <v>338</v>
      </c>
      <c r="C40" s="303" t="s">
        <v>724</v>
      </c>
      <c r="D40" s="617">
        <v>29</v>
      </c>
      <c r="E40" s="617">
        <f t="shared" ref="E40:N40" si="25">D40+D40*$L$1</f>
        <v>30.174500000000002</v>
      </c>
      <c r="F40" s="617">
        <f t="shared" si="25"/>
        <v>31.39656725</v>
      </c>
      <c r="G40" s="617">
        <f t="shared" si="25"/>
        <v>32.668128223624997</v>
      </c>
      <c r="H40" s="617">
        <f t="shared" si="25"/>
        <v>33.991187416681811</v>
      </c>
      <c r="I40" s="617">
        <f t="shared" si="25"/>
        <v>35.367830507057427</v>
      </c>
      <c r="J40" s="617">
        <f t="shared" si="25"/>
        <v>36.800227642593249</v>
      </c>
      <c r="K40" s="617">
        <f t="shared" si="25"/>
        <v>38.290636862118276</v>
      </c>
      <c r="L40" s="617">
        <f t="shared" si="25"/>
        <v>39.841407655034068</v>
      </c>
      <c r="M40" s="617">
        <f t="shared" si="25"/>
        <v>41.454984665062945</v>
      </c>
      <c r="N40" s="617">
        <f t="shared" si="25"/>
        <v>43.133911543997996</v>
      </c>
      <c r="O40" s="617">
        <f>N40+N40*$L$1</f>
        <v>44.880834961529914</v>
      </c>
    </row>
    <row r="41" spans="1:27" ht="31.5" x14ac:dyDescent="0.25">
      <c r="A41" s="304" t="s">
        <v>340</v>
      </c>
      <c r="B41" s="303" t="s">
        <v>341</v>
      </c>
      <c r="C41" s="303" t="s">
        <v>342</v>
      </c>
      <c r="D41" s="617">
        <v>28</v>
      </c>
      <c r="E41" s="617">
        <f t="shared" ref="E41:N41" si="26">D41+D41*$L$1</f>
        <v>29.134</v>
      </c>
      <c r="F41" s="617">
        <f t="shared" si="26"/>
        <v>30.313927</v>
      </c>
      <c r="G41" s="617">
        <f t="shared" si="26"/>
        <v>31.5416410435</v>
      </c>
      <c r="H41" s="617">
        <f t="shared" si="26"/>
        <v>32.819077505761747</v>
      </c>
      <c r="I41" s="617">
        <f t="shared" si="26"/>
        <v>34.148250144745099</v>
      </c>
      <c r="J41" s="617">
        <f t="shared" si="26"/>
        <v>35.531254275607274</v>
      </c>
      <c r="K41" s="617">
        <f t="shared" si="26"/>
        <v>36.97027007376937</v>
      </c>
      <c r="L41" s="617">
        <f t="shared" si="26"/>
        <v>38.467566011757029</v>
      </c>
      <c r="M41" s="617">
        <f t="shared" si="26"/>
        <v>40.025502435233186</v>
      </c>
      <c r="N41" s="617">
        <f t="shared" si="26"/>
        <v>41.646535283860132</v>
      </c>
      <c r="O41" s="617">
        <v>44</v>
      </c>
    </row>
    <row r="42" spans="1:27" ht="15.75" x14ac:dyDescent="0.25">
      <c r="A42" s="1094" t="s">
        <v>723</v>
      </c>
      <c r="B42" s="1095"/>
      <c r="C42" s="1096"/>
      <c r="D42" s="300">
        <f t="shared" ref="D42:O42" si="27">D41+D40+D39+D38+D37+D34+D36+D33+D32+D31+D29+D28+D27+D26+D25+D24+D23</f>
        <v>477</v>
      </c>
      <c r="E42" s="300">
        <f t="shared" si="27"/>
        <v>496.31849999999986</v>
      </c>
      <c r="F42" s="300">
        <f t="shared" si="27"/>
        <v>516.41939925000008</v>
      </c>
      <c r="G42" s="300">
        <f t="shared" si="27"/>
        <v>537.33438491962511</v>
      </c>
      <c r="H42" s="300">
        <f t="shared" si="27"/>
        <v>559.09642750886974</v>
      </c>
      <c r="I42" s="300">
        <f t="shared" si="27"/>
        <v>581.739832822979</v>
      </c>
      <c r="J42" s="300">
        <f t="shared" si="27"/>
        <v>605.30029605230982</v>
      </c>
      <c r="K42" s="300">
        <f t="shared" si="27"/>
        <v>629.8149580424282</v>
      </c>
      <c r="L42" s="300">
        <f t="shared" si="27"/>
        <v>655.32246384314647</v>
      </c>
      <c r="M42" s="300">
        <f t="shared" si="27"/>
        <v>681.86302362879394</v>
      </c>
      <c r="N42" s="300">
        <f t="shared" si="27"/>
        <v>709.47847608576012</v>
      </c>
      <c r="O42" s="300">
        <f t="shared" si="27"/>
        <v>738.76030947733727</v>
      </c>
    </row>
    <row r="43" spans="1:27" ht="15.75" x14ac:dyDescent="0.25">
      <c r="A43" s="1097" t="s">
        <v>372</v>
      </c>
      <c r="B43" s="1098"/>
      <c r="C43" s="299"/>
      <c r="D43" s="298">
        <f t="shared" ref="D43:O43" si="28">D42+D19</f>
        <v>647</v>
      </c>
      <c r="E43" s="298">
        <f t="shared" si="28"/>
        <v>673.20349999999985</v>
      </c>
      <c r="F43" s="298">
        <f t="shared" si="28"/>
        <v>700.46824175000006</v>
      </c>
      <c r="G43" s="298">
        <f t="shared" si="28"/>
        <v>728.83720554087506</v>
      </c>
      <c r="H43" s="298">
        <f t="shared" si="28"/>
        <v>758.35511236528032</v>
      </c>
      <c r="I43" s="298">
        <f t="shared" si="28"/>
        <v>789.06849441607426</v>
      </c>
      <c r="J43" s="298">
        <f t="shared" si="28"/>
        <v>821.0257684399254</v>
      </c>
      <c r="K43" s="298">
        <f t="shared" si="28"/>
        <v>854.27731206174224</v>
      </c>
      <c r="L43" s="298">
        <f t="shared" si="28"/>
        <v>888.87554320024265</v>
      </c>
      <c r="M43" s="298">
        <f t="shared" si="28"/>
        <v>924.87500269985253</v>
      </c>
      <c r="N43" s="298">
        <f t="shared" si="28"/>
        <v>962.33244030919661</v>
      </c>
      <c r="O43" s="298">
        <f t="shared" si="28"/>
        <v>1001.854859251823</v>
      </c>
    </row>
  </sheetData>
  <mergeCells count="13">
    <mergeCell ref="B35:C35"/>
    <mergeCell ref="A42:C42"/>
    <mergeCell ref="A43:B43"/>
    <mergeCell ref="B14:C14"/>
    <mergeCell ref="A19:C19"/>
    <mergeCell ref="A20:C20"/>
    <mergeCell ref="B22:C22"/>
    <mergeCell ref="B30:C30"/>
    <mergeCell ref="M2:O2"/>
    <mergeCell ref="A3:O3"/>
    <mergeCell ref="D4:O4"/>
    <mergeCell ref="A7:C7"/>
    <mergeCell ref="B10:C10"/>
  </mergeCells>
  <hyperlinks>
    <hyperlink ref="A8" location="P41" display="Перечень профессий среднего профессионального образования " xr:uid="{00000000-0004-0000-0700-000000000000}"/>
  </hyperlinks>
  <pageMargins left="0.70078740157480324" right="0.70078740157480324" top="0.75196850393700787" bottom="0.75196850393700787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pageSetUpPr fitToPage="1"/>
  </sheetPr>
  <dimension ref="A1:V238"/>
  <sheetViews>
    <sheetView zoomScaleNormal="100" workbookViewId="0">
      <pane ySplit="5" topLeftCell="A188" activePane="bottomLeft" state="frozen"/>
      <selection pane="bottomLeft" activeCell="K218" sqref="K218:W238"/>
    </sheetView>
  </sheetViews>
  <sheetFormatPr defaultRowHeight="12.75" x14ac:dyDescent="0.2"/>
  <cols>
    <col min="1" max="1" width="13.140625" style="1" customWidth="1"/>
    <col min="2" max="2" width="23.42578125" style="1" customWidth="1"/>
    <col min="3" max="3" width="45.7109375" style="1" customWidth="1"/>
    <col min="4" max="4" width="9.140625" style="1" customWidth="1"/>
    <col min="5" max="6" width="9.140625" style="1"/>
    <col min="7" max="7" width="9.140625" style="15"/>
    <col min="8" max="16384" width="9.140625" style="1"/>
  </cols>
  <sheetData>
    <row r="1" spans="1:10" ht="15" x14ac:dyDescent="0.25">
      <c r="A1" s="421"/>
      <c r="B1" s="419"/>
      <c r="C1" s="419"/>
      <c r="D1" s="419"/>
      <c r="E1" s="419"/>
      <c r="F1" s="419"/>
      <c r="G1" s="420"/>
      <c r="H1" s="419"/>
      <c r="I1" s="419"/>
      <c r="J1" s="419"/>
    </row>
    <row r="2" spans="1:10" ht="14.25" customHeight="1" x14ac:dyDescent="0.2">
      <c r="A2" s="418" t="s">
        <v>70</v>
      </c>
      <c r="B2" s="418"/>
      <c r="C2" s="418"/>
      <c r="D2" s="418"/>
      <c r="E2" s="418"/>
      <c r="F2" s="418"/>
      <c r="G2" s="418"/>
      <c r="H2" s="1175" t="s">
        <v>757</v>
      </c>
      <c r="I2" s="1175"/>
      <c r="J2" s="1175"/>
    </row>
    <row r="3" spans="1:10" ht="71.25" x14ac:dyDescent="0.2">
      <c r="A3" s="417" t="s">
        <v>2</v>
      </c>
      <c r="B3" s="166" t="s">
        <v>71</v>
      </c>
      <c r="C3" s="166" t="s">
        <v>0</v>
      </c>
      <c r="D3" s="814" t="s">
        <v>756</v>
      </c>
      <c r="E3" s="814"/>
      <c r="F3" s="814"/>
      <c r="G3" s="814"/>
      <c r="H3" s="814"/>
      <c r="I3" s="814"/>
      <c r="J3" s="814"/>
    </row>
    <row r="4" spans="1:10" ht="14.25" x14ac:dyDescent="0.2">
      <c r="A4" s="413">
        <v>1</v>
      </c>
      <c r="B4" s="413">
        <v>2</v>
      </c>
      <c r="C4" s="413">
        <v>3</v>
      </c>
      <c r="D4" s="413">
        <v>4</v>
      </c>
      <c r="E4" s="413">
        <v>5</v>
      </c>
      <c r="F4" s="413">
        <v>6</v>
      </c>
      <c r="G4" s="413">
        <v>7</v>
      </c>
      <c r="H4" s="413">
        <v>8</v>
      </c>
      <c r="I4" s="413">
        <v>9</v>
      </c>
      <c r="J4" s="413">
        <v>10</v>
      </c>
    </row>
    <row r="5" spans="1:10" ht="14.25" x14ac:dyDescent="0.2">
      <c r="A5" s="416"/>
      <c r="B5" s="415"/>
      <c r="C5" s="414"/>
      <c r="D5" s="413">
        <v>2024</v>
      </c>
      <c r="E5" s="413">
        <v>2025</v>
      </c>
      <c r="F5" s="413">
        <v>2026</v>
      </c>
      <c r="G5" s="413">
        <v>2027</v>
      </c>
      <c r="H5" s="413">
        <v>2028</v>
      </c>
      <c r="I5" s="413">
        <v>2029</v>
      </c>
      <c r="J5" s="413">
        <v>2030</v>
      </c>
    </row>
    <row r="6" spans="1:10" ht="15" x14ac:dyDescent="0.2">
      <c r="A6" s="1176" t="s">
        <v>72</v>
      </c>
      <c r="B6" s="1177"/>
      <c r="C6" s="1178"/>
      <c r="D6" s="412"/>
      <c r="E6" s="412"/>
      <c r="F6" s="412"/>
      <c r="G6" s="412"/>
      <c r="H6" s="412"/>
      <c r="I6" s="412"/>
      <c r="J6" s="412"/>
    </row>
    <row r="7" spans="1:10" ht="14.25" x14ac:dyDescent="0.2">
      <c r="A7" s="411" t="s">
        <v>73</v>
      </c>
      <c r="B7" s="410"/>
      <c r="C7" s="409"/>
      <c r="D7" s="408"/>
      <c r="E7" s="408"/>
      <c r="F7" s="408"/>
      <c r="G7" s="408"/>
      <c r="H7" s="408"/>
      <c r="I7" s="408"/>
      <c r="J7" s="408"/>
    </row>
    <row r="8" spans="1:10" ht="14.25" x14ac:dyDescent="0.2">
      <c r="A8" s="407" t="s">
        <v>7</v>
      </c>
      <c r="B8" s="406"/>
      <c r="C8" s="405"/>
      <c r="D8" s="404"/>
      <c r="E8" s="404"/>
      <c r="F8" s="404"/>
      <c r="G8" s="404"/>
      <c r="H8" s="404"/>
      <c r="I8" s="404"/>
      <c r="J8" s="404"/>
    </row>
    <row r="9" spans="1:10" ht="15" x14ac:dyDescent="0.2">
      <c r="A9" s="403" t="s">
        <v>20</v>
      </c>
      <c r="B9" s="1179" t="s">
        <v>21</v>
      </c>
      <c r="C9" s="1180"/>
      <c r="D9" s="402"/>
      <c r="E9" s="402"/>
      <c r="F9" s="402"/>
      <c r="G9" s="402"/>
      <c r="H9" s="402"/>
      <c r="I9" s="402"/>
      <c r="J9" s="402"/>
    </row>
    <row r="10" spans="1:10" ht="18" customHeight="1" x14ac:dyDescent="0.2">
      <c r="A10" s="1181" t="s">
        <v>74</v>
      </c>
      <c r="B10" s="1183" t="s">
        <v>75</v>
      </c>
      <c r="C10" s="400" t="s">
        <v>76</v>
      </c>
      <c r="D10" s="621">
        <v>4</v>
      </c>
      <c r="E10" s="621">
        <v>4</v>
      </c>
      <c r="F10" s="621">
        <v>4</v>
      </c>
      <c r="G10" s="621">
        <v>4</v>
      </c>
      <c r="H10" s="621">
        <v>4</v>
      </c>
      <c r="I10" s="621">
        <v>4</v>
      </c>
      <c r="J10" s="621">
        <v>4</v>
      </c>
    </row>
    <row r="11" spans="1:10" ht="33" customHeight="1" x14ac:dyDescent="0.2">
      <c r="A11" s="1182"/>
      <c r="B11" s="1184"/>
      <c r="C11" s="400" t="s">
        <v>77</v>
      </c>
      <c r="D11" s="401"/>
      <c r="E11" s="401"/>
      <c r="F11" s="401"/>
      <c r="G11" s="401"/>
      <c r="H11" s="401"/>
      <c r="I11" s="401"/>
      <c r="J11" s="401"/>
    </row>
    <row r="12" spans="1:10" ht="33" customHeight="1" x14ac:dyDescent="0.2">
      <c r="A12" s="1139" t="s">
        <v>78</v>
      </c>
      <c r="B12" s="1142" t="s">
        <v>79</v>
      </c>
      <c r="C12" s="400" t="s">
        <v>80</v>
      </c>
      <c r="D12" s="335"/>
      <c r="E12" s="335"/>
      <c r="F12" s="335"/>
      <c r="G12" s="335"/>
      <c r="H12" s="335"/>
      <c r="I12" s="335"/>
      <c r="J12" s="335"/>
    </row>
    <row r="13" spans="1:10" ht="30.75" customHeight="1" x14ac:dyDescent="0.2">
      <c r="A13" s="1141"/>
      <c r="B13" s="1144"/>
      <c r="C13" s="386" t="s">
        <v>390</v>
      </c>
      <c r="D13" s="335"/>
      <c r="E13" s="335"/>
      <c r="F13" s="335"/>
      <c r="G13" s="335"/>
      <c r="H13" s="335"/>
      <c r="I13" s="335"/>
      <c r="J13" s="335"/>
    </row>
    <row r="14" spans="1:10" ht="45.75" customHeight="1" x14ac:dyDescent="0.2">
      <c r="A14" s="1139" t="s">
        <v>81</v>
      </c>
      <c r="B14" s="1142" t="s">
        <v>82</v>
      </c>
      <c r="C14" s="386" t="s">
        <v>83</v>
      </c>
      <c r="D14" s="335"/>
      <c r="E14" s="335"/>
      <c r="F14" s="335"/>
      <c r="G14" s="401"/>
      <c r="H14" s="401"/>
      <c r="I14" s="401"/>
      <c r="J14" s="401"/>
    </row>
    <row r="15" spans="1:10" ht="31.5" customHeight="1" x14ac:dyDescent="0.2">
      <c r="A15" s="1141"/>
      <c r="B15" s="1144"/>
      <c r="C15" s="386" t="s">
        <v>84</v>
      </c>
      <c r="D15" s="335"/>
      <c r="E15" s="335"/>
      <c r="F15" s="335"/>
      <c r="G15" s="401"/>
      <c r="H15" s="401"/>
      <c r="I15" s="401"/>
      <c r="J15" s="401"/>
    </row>
    <row r="16" spans="1:10" ht="18.75" customHeight="1" x14ac:dyDescent="0.2">
      <c r="A16" s="1139" t="s">
        <v>85</v>
      </c>
      <c r="B16" s="1142" t="s">
        <v>86</v>
      </c>
      <c r="C16" s="336" t="s">
        <v>87</v>
      </c>
      <c r="D16" s="622">
        <v>14</v>
      </c>
      <c r="E16" s="622">
        <v>14</v>
      </c>
      <c r="F16" s="622">
        <v>14</v>
      </c>
      <c r="G16" s="622">
        <v>14</v>
      </c>
      <c r="H16" s="622">
        <v>14</v>
      </c>
      <c r="I16" s="622">
        <v>14</v>
      </c>
      <c r="J16" s="622">
        <v>14</v>
      </c>
    </row>
    <row r="17" spans="1:10" ht="16.5" customHeight="1" x14ac:dyDescent="0.2">
      <c r="A17" s="1140"/>
      <c r="B17" s="1143"/>
      <c r="C17" s="336" t="s">
        <v>88</v>
      </c>
      <c r="D17" s="622">
        <v>4</v>
      </c>
      <c r="E17" s="622">
        <v>4</v>
      </c>
      <c r="F17" s="622">
        <v>4</v>
      </c>
      <c r="G17" s="622">
        <v>4</v>
      </c>
      <c r="H17" s="622">
        <v>4</v>
      </c>
      <c r="I17" s="622">
        <v>4</v>
      </c>
      <c r="J17" s="622">
        <v>4</v>
      </c>
    </row>
    <row r="18" spans="1:10" ht="14.25" customHeight="1" x14ac:dyDescent="0.2">
      <c r="A18" s="1140"/>
      <c r="B18" s="1143"/>
      <c r="C18" s="386" t="s">
        <v>89</v>
      </c>
      <c r="D18" s="622"/>
      <c r="E18" s="622"/>
      <c r="F18" s="622"/>
      <c r="G18" s="621"/>
      <c r="H18" s="621"/>
      <c r="I18" s="621"/>
      <c r="J18" s="621"/>
    </row>
    <row r="19" spans="1:10" ht="18.75" customHeight="1" x14ac:dyDescent="0.2">
      <c r="A19" s="1141"/>
      <c r="B19" s="1144"/>
      <c r="C19" s="336" t="s">
        <v>90</v>
      </c>
      <c r="D19" s="622"/>
      <c r="E19" s="622"/>
      <c r="F19" s="622"/>
      <c r="G19" s="621"/>
      <c r="H19" s="621"/>
      <c r="I19" s="621"/>
      <c r="J19" s="621"/>
    </row>
    <row r="20" spans="1:10" ht="15" hidden="1" customHeight="1" x14ac:dyDescent="0.2">
      <c r="A20" s="1114" t="s">
        <v>91</v>
      </c>
      <c r="B20" s="1119" t="s">
        <v>92</v>
      </c>
      <c r="C20" s="331" t="s">
        <v>93</v>
      </c>
      <c r="D20" s="350"/>
      <c r="E20" s="350"/>
      <c r="F20" s="350"/>
      <c r="G20" s="262"/>
      <c r="H20" s="346"/>
      <c r="I20" s="346"/>
      <c r="J20" s="346"/>
    </row>
    <row r="21" spans="1:10" ht="17.25" hidden="1" customHeight="1" x14ac:dyDescent="0.2">
      <c r="A21" s="1115"/>
      <c r="B21" s="1124"/>
      <c r="C21" s="331" t="s">
        <v>94</v>
      </c>
      <c r="D21" s="340"/>
      <c r="E21" s="340"/>
      <c r="F21" s="340"/>
      <c r="G21" s="339"/>
      <c r="H21" s="339"/>
      <c r="I21" s="339"/>
      <c r="J21" s="339"/>
    </row>
    <row r="22" spans="1:10" ht="33.75" hidden="1" customHeight="1" x14ac:dyDescent="0.2">
      <c r="A22" s="1115"/>
      <c r="B22" s="1124"/>
      <c r="C22" s="5" t="s">
        <v>95</v>
      </c>
      <c r="D22" s="340"/>
      <c r="E22" s="340"/>
      <c r="F22" s="340"/>
      <c r="G22" s="339"/>
      <c r="H22" s="339"/>
      <c r="I22" s="339"/>
      <c r="J22" s="339"/>
    </row>
    <row r="23" spans="1:10" ht="15.75" hidden="1" x14ac:dyDescent="0.2">
      <c r="A23" s="1115"/>
      <c r="B23" s="1124"/>
      <c r="C23" s="5" t="s">
        <v>96</v>
      </c>
      <c r="D23" s="340"/>
      <c r="E23" s="340"/>
      <c r="F23" s="340"/>
      <c r="G23" s="339"/>
      <c r="H23" s="339"/>
      <c r="I23" s="339"/>
      <c r="J23" s="339"/>
    </row>
    <row r="24" spans="1:10" ht="20.25" hidden="1" customHeight="1" x14ac:dyDescent="0.2">
      <c r="A24" s="1115"/>
      <c r="B24" s="1124"/>
      <c r="C24" s="5" t="s">
        <v>87</v>
      </c>
      <c r="D24" s="340"/>
      <c r="E24" s="340"/>
      <c r="F24" s="340"/>
      <c r="G24" s="339"/>
      <c r="H24" s="339"/>
      <c r="I24" s="339"/>
      <c r="J24" s="339"/>
    </row>
    <row r="25" spans="1:10" ht="34.5" hidden="1" customHeight="1" x14ac:dyDescent="0.2">
      <c r="A25" s="1116"/>
      <c r="B25" s="1120"/>
      <c r="C25" s="5" t="s">
        <v>97</v>
      </c>
      <c r="D25" s="340"/>
      <c r="E25" s="340"/>
      <c r="F25" s="340"/>
      <c r="G25" s="339"/>
      <c r="H25" s="339"/>
      <c r="I25" s="339"/>
      <c r="J25" s="339"/>
    </row>
    <row r="26" spans="1:10" ht="18" customHeight="1" x14ac:dyDescent="0.2">
      <c r="A26" s="1139" t="s">
        <v>98</v>
      </c>
      <c r="B26" s="1142" t="s">
        <v>99</v>
      </c>
      <c r="C26" s="336" t="s">
        <v>100</v>
      </c>
      <c r="D26" s="621"/>
      <c r="E26" s="621"/>
      <c r="F26" s="621"/>
      <c r="G26" s="621"/>
      <c r="H26" s="621"/>
      <c r="I26" s="621"/>
      <c r="J26" s="621"/>
    </row>
    <row r="27" spans="1:10" ht="16.5" customHeight="1" x14ac:dyDescent="0.2">
      <c r="A27" s="1140"/>
      <c r="B27" s="1143"/>
      <c r="C27" s="336" t="s">
        <v>101</v>
      </c>
      <c r="D27" s="621"/>
      <c r="E27" s="621"/>
      <c r="F27" s="621"/>
      <c r="G27" s="621"/>
      <c r="H27" s="621"/>
      <c r="I27" s="621"/>
      <c r="J27" s="621"/>
    </row>
    <row r="28" spans="1:10" ht="63.75" customHeight="1" x14ac:dyDescent="0.2">
      <c r="A28" s="1140"/>
      <c r="B28" s="1143"/>
      <c r="C28" s="386" t="s">
        <v>102</v>
      </c>
      <c r="D28" s="622">
        <v>6</v>
      </c>
      <c r="E28" s="622">
        <v>6</v>
      </c>
      <c r="F28" s="622">
        <v>6</v>
      </c>
      <c r="G28" s="622">
        <v>6</v>
      </c>
      <c r="H28" s="622">
        <v>6</v>
      </c>
      <c r="I28" s="622">
        <v>6</v>
      </c>
      <c r="J28" s="622">
        <v>6</v>
      </c>
    </row>
    <row r="29" spans="1:10" ht="32.25" customHeight="1" x14ac:dyDescent="0.2">
      <c r="A29" s="1140"/>
      <c r="B29" s="1143"/>
      <c r="C29" s="386" t="s">
        <v>103</v>
      </c>
      <c r="D29" s="621"/>
      <c r="E29" s="621"/>
      <c r="F29" s="621"/>
      <c r="G29" s="621"/>
      <c r="H29" s="621"/>
      <c r="I29" s="621"/>
      <c r="J29" s="621"/>
    </row>
    <row r="30" spans="1:10" ht="15.75" x14ac:dyDescent="0.2">
      <c r="A30" s="1140"/>
      <c r="B30" s="1143"/>
      <c r="C30" s="386" t="s">
        <v>104</v>
      </c>
      <c r="D30" s="621"/>
      <c r="E30" s="621"/>
      <c r="F30" s="621"/>
      <c r="G30" s="621"/>
      <c r="H30" s="621"/>
      <c r="I30" s="621"/>
      <c r="J30" s="621"/>
    </row>
    <row r="31" spans="1:10" ht="16.5" customHeight="1" x14ac:dyDescent="0.2">
      <c r="A31" s="1141"/>
      <c r="B31" s="1144"/>
      <c r="C31" s="386" t="s">
        <v>105</v>
      </c>
      <c r="D31" s="621"/>
      <c r="E31" s="621"/>
      <c r="F31" s="621"/>
      <c r="G31" s="621"/>
      <c r="H31" s="621"/>
      <c r="I31" s="621"/>
      <c r="J31" s="621"/>
    </row>
    <row r="32" spans="1:10" ht="32.25" customHeight="1" x14ac:dyDescent="0.2">
      <c r="A32" s="1139" t="s">
        <v>106</v>
      </c>
      <c r="B32" s="1142" t="s">
        <v>107</v>
      </c>
      <c r="C32" s="336" t="s">
        <v>97</v>
      </c>
      <c r="D32" s="621"/>
      <c r="E32" s="621"/>
      <c r="F32" s="621"/>
      <c r="G32" s="621"/>
      <c r="H32" s="621"/>
      <c r="I32" s="621"/>
      <c r="J32" s="621"/>
    </row>
    <row r="33" spans="1:10" ht="18.75" customHeight="1" x14ac:dyDescent="0.2">
      <c r="A33" s="1140"/>
      <c r="B33" s="1143"/>
      <c r="C33" s="336" t="s">
        <v>93</v>
      </c>
      <c r="D33" s="621">
        <v>10</v>
      </c>
      <c r="E33" s="621">
        <v>10</v>
      </c>
      <c r="F33" s="621">
        <v>10</v>
      </c>
      <c r="G33" s="621">
        <v>10</v>
      </c>
      <c r="H33" s="621">
        <v>10</v>
      </c>
      <c r="I33" s="621">
        <v>10</v>
      </c>
      <c r="J33" s="621">
        <v>10</v>
      </c>
    </row>
    <row r="34" spans="1:10" ht="19.5" customHeight="1" x14ac:dyDescent="0.2">
      <c r="A34" s="1140"/>
      <c r="B34" s="1143"/>
      <c r="C34" s="336" t="s">
        <v>94</v>
      </c>
      <c r="D34" s="622"/>
      <c r="E34" s="622"/>
      <c r="F34" s="622"/>
      <c r="G34" s="622"/>
      <c r="H34" s="622"/>
      <c r="I34" s="622"/>
      <c r="J34" s="622"/>
    </row>
    <row r="35" spans="1:10" ht="18.75" customHeight="1" x14ac:dyDescent="0.2">
      <c r="A35" s="1140"/>
      <c r="B35" s="1143"/>
      <c r="C35" s="336" t="s">
        <v>108</v>
      </c>
      <c r="D35" s="622"/>
      <c r="E35" s="622"/>
      <c r="F35" s="622"/>
      <c r="G35" s="621"/>
      <c r="H35" s="622"/>
      <c r="I35" s="622"/>
      <c r="J35" s="622"/>
    </row>
    <row r="36" spans="1:10" ht="39" customHeight="1" x14ac:dyDescent="0.2">
      <c r="A36" s="1140"/>
      <c r="B36" s="1143"/>
      <c r="C36" s="336" t="s">
        <v>95</v>
      </c>
      <c r="D36" s="621"/>
      <c r="E36" s="621"/>
      <c r="F36" s="621"/>
      <c r="G36" s="621"/>
      <c r="H36" s="621"/>
      <c r="I36" s="621"/>
      <c r="J36" s="621"/>
    </row>
    <row r="37" spans="1:10" ht="16.5" customHeight="1" x14ac:dyDescent="0.2">
      <c r="A37" s="1141"/>
      <c r="B37" s="1144"/>
      <c r="C37" s="336" t="s">
        <v>96</v>
      </c>
      <c r="D37" s="621"/>
      <c r="E37" s="622"/>
      <c r="F37" s="621"/>
      <c r="G37" s="621"/>
      <c r="H37" s="621"/>
      <c r="I37" s="621"/>
      <c r="J37" s="621"/>
    </row>
    <row r="38" spans="1:10" ht="23.25" hidden="1" customHeight="1" x14ac:dyDescent="0.2">
      <c r="A38" s="1114" t="s">
        <v>109</v>
      </c>
      <c r="B38" s="1119" t="s">
        <v>110</v>
      </c>
      <c r="C38" s="331" t="s">
        <v>111</v>
      </c>
      <c r="D38" s="340"/>
      <c r="E38" s="340"/>
      <c r="F38" s="340"/>
      <c r="G38" s="340"/>
      <c r="H38" s="340"/>
      <c r="I38" s="340"/>
      <c r="J38" s="340"/>
    </row>
    <row r="39" spans="1:10" ht="36" hidden="1" customHeight="1" x14ac:dyDescent="0.2">
      <c r="A39" s="1115"/>
      <c r="B39" s="1124"/>
      <c r="C39" s="331" t="s">
        <v>112</v>
      </c>
      <c r="D39" s="340"/>
      <c r="E39" s="340"/>
      <c r="F39" s="340"/>
      <c r="G39" s="340"/>
      <c r="H39" s="340"/>
      <c r="I39" s="340"/>
      <c r="J39" s="340"/>
    </row>
    <row r="40" spans="1:10" ht="32.25" hidden="1" customHeight="1" x14ac:dyDescent="0.2">
      <c r="A40" s="1115"/>
      <c r="B40" s="1124"/>
      <c r="C40" s="5" t="s">
        <v>113</v>
      </c>
      <c r="D40" s="340"/>
      <c r="E40" s="340"/>
      <c r="F40" s="340"/>
      <c r="G40" s="340"/>
      <c r="H40" s="340"/>
      <c r="I40" s="340"/>
      <c r="J40" s="340"/>
    </row>
    <row r="41" spans="1:10" ht="22.5" hidden="1" customHeight="1" x14ac:dyDescent="0.2">
      <c r="A41" s="1116"/>
      <c r="B41" s="1120"/>
      <c r="C41" s="347" t="s">
        <v>114</v>
      </c>
      <c r="D41" s="185"/>
      <c r="E41" s="185"/>
      <c r="F41" s="185"/>
      <c r="G41" s="186"/>
      <c r="H41" s="185"/>
      <c r="I41" s="185"/>
      <c r="J41" s="185"/>
    </row>
    <row r="42" spans="1:10" ht="18.75" hidden="1" customHeight="1" x14ac:dyDescent="0.2">
      <c r="A42" s="1114" t="s">
        <v>115</v>
      </c>
      <c r="B42" s="1119" t="s">
        <v>116</v>
      </c>
      <c r="C42" s="331" t="s">
        <v>117</v>
      </c>
      <c r="D42" s="340"/>
      <c r="E42" s="340"/>
      <c r="F42" s="340"/>
      <c r="G42" s="340"/>
      <c r="H42" s="340"/>
      <c r="I42" s="340"/>
      <c r="J42" s="340"/>
    </row>
    <row r="43" spans="1:10" ht="21" hidden="1" customHeight="1" x14ac:dyDescent="0.2">
      <c r="A43" s="1115"/>
      <c r="B43" s="1124"/>
      <c r="C43" s="331" t="s">
        <v>118</v>
      </c>
      <c r="D43" s="340"/>
      <c r="E43" s="340"/>
      <c r="F43" s="340"/>
      <c r="G43" s="340"/>
      <c r="H43" s="340"/>
      <c r="I43" s="340"/>
      <c r="J43" s="340"/>
    </row>
    <row r="44" spans="1:10" ht="20.25" hidden="1" customHeight="1" x14ac:dyDescent="0.2">
      <c r="A44" s="1115"/>
      <c r="B44" s="1124"/>
      <c r="C44" s="331" t="s">
        <v>88</v>
      </c>
      <c r="D44" s="340"/>
      <c r="E44" s="340"/>
      <c r="F44" s="340"/>
      <c r="G44" s="340"/>
      <c r="H44" s="340"/>
      <c r="I44" s="340"/>
      <c r="J44" s="340"/>
    </row>
    <row r="45" spans="1:10" ht="49.5" hidden="1" customHeight="1" x14ac:dyDescent="0.2">
      <c r="A45" s="1116"/>
      <c r="B45" s="1120"/>
      <c r="C45" s="5" t="s">
        <v>119</v>
      </c>
      <c r="D45" s="340"/>
      <c r="E45" s="340"/>
      <c r="F45" s="340"/>
      <c r="G45" s="340"/>
      <c r="H45" s="340"/>
      <c r="I45" s="340"/>
      <c r="J45" s="340"/>
    </row>
    <row r="46" spans="1:10" ht="32.25" customHeight="1" x14ac:dyDescent="0.2">
      <c r="A46" s="1139" t="s">
        <v>120</v>
      </c>
      <c r="B46" s="1183" t="s">
        <v>121</v>
      </c>
      <c r="C46" s="400" t="s">
        <v>122</v>
      </c>
      <c r="D46" s="575"/>
      <c r="E46" s="575"/>
      <c r="F46" s="575"/>
      <c r="G46" s="575"/>
      <c r="H46" s="575"/>
      <c r="I46" s="575"/>
      <c r="J46" s="575"/>
    </row>
    <row r="47" spans="1:10" ht="38.25" customHeight="1" x14ac:dyDescent="0.2">
      <c r="A47" s="1140"/>
      <c r="B47" s="1185"/>
      <c r="C47" s="400" t="s">
        <v>123</v>
      </c>
      <c r="D47" s="575"/>
      <c r="E47" s="575"/>
      <c r="F47" s="575"/>
      <c r="G47" s="575"/>
      <c r="H47" s="575"/>
      <c r="I47" s="575"/>
      <c r="J47" s="575"/>
    </row>
    <row r="48" spans="1:10" ht="50.25" customHeight="1" x14ac:dyDescent="0.2">
      <c r="A48" s="1140"/>
      <c r="B48" s="1185"/>
      <c r="C48" s="400" t="s">
        <v>124</v>
      </c>
      <c r="D48" s="575">
        <v>4</v>
      </c>
      <c r="E48" s="575">
        <v>4</v>
      </c>
      <c r="F48" s="575">
        <v>4</v>
      </c>
      <c r="G48" s="575">
        <v>4</v>
      </c>
      <c r="H48" s="575">
        <v>4</v>
      </c>
      <c r="I48" s="575">
        <v>4</v>
      </c>
      <c r="J48" s="575">
        <v>4</v>
      </c>
    </row>
    <row r="49" spans="1:10" ht="33" customHeight="1" x14ac:dyDescent="0.2">
      <c r="A49" s="1141"/>
      <c r="B49" s="1184"/>
      <c r="C49" s="400" t="s">
        <v>125</v>
      </c>
      <c r="D49" s="575"/>
      <c r="E49" s="575"/>
      <c r="F49" s="575"/>
      <c r="G49" s="575"/>
      <c r="H49" s="575"/>
      <c r="I49" s="575"/>
      <c r="J49" s="575"/>
    </row>
    <row r="50" spans="1:10" ht="49.5" hidden="1" customHeight="1" x14ac:dyDescent="0.2">
      <c r="A50" s="1114" t="s">
        <v>126</v>
      </c>
      <c r="B50" s="1119" t="s">
        <v>127</v>
      </c>
      <c r="C50" s="159" t="s">
        <v>128</v>
      </c>
      <c r="D50" s="350"/>
      <c r="E50" s="350"/>
      <c r="F50" s="350"/>
      <c r="G50" s="340"/>
      <c r="H50" s="350"/>
      <c r="I50" s="350"/>
      <c r="J50" s="350"/>
    </row>
    <row r="51" spans="1:10" ht="18.75" hidden="1" customHeight="1" x14ac:dyDescent="0.2">
      <c r="A51" s="1115"/>
      <c r="B51" s="1124"/>
      <c r="C51" s="159" t="s">
        <v>118</v>
      </c>
      <c r="D51" s="350"/>
      <c r="E51" s="350"/>
      <c r="F51" s="350"/>
      <c r="G51" s="340"/>
      <c r="H51" s="350"/>
      <c r="I51" s="350"/>
      <c r="J51" s="350"/>
    </row>
    <row r="52" spans="1:10" ht="64.5" hidden="1" customHeight="1" x14ac:dyDescent="0.2">
      <c r="A52" s="1116"/>
      <c r="B52" s="1120"/>
      <c r="C52" s="5" t="s">
        <v>129</v>
      </c>
      <c r="D52" s="350"/>
      <c r="E52" s="350"/>
      <c r="F52" s="350"/>
      <c r="G52" s="340"/>
      <c r="H52" s="350"/>
      <c r="I52" s="350"/>
      <c r="J52" s="350"/>
    </row>
    <row r="53" spans="1:10" ht="50.25" hidden="1" customHeight="1" x14ac:dyDescent="0.2">
      <c r="A53" s="1114" t="s">
        <v>130</v>
      </c>
      <c r="B53" s="1119" t="s">
        <v>131</v>
      </c>
      <c r="C53" s="159" t="s">
        <v>132</v>
      </c>
      <c r="D53" s="350"/>
      <c r="E53" s="350"/>
      <c r="F53" s="350"/>
      <c r="G53" s="340"/>
      <c r="H53" s="350"/>
      <c r="I53" s="350"/>
      <c r="J53" s="350"/>
    </row>
    <row r="54" spans="1:10" ht="77.25" hidden="1" customHeight="1" x14ac:dyDescent="0.2">
      <c r="A54" s="1115"/>
      <c r="B54" s="1124"/>
      <c r="C54" s="159" t="s">
        <v>133</v>
      </c>
      <c r="D54" s="350"/>
      <c r="E54" s="350"/>
      <c r="F54" s="350"/>
      <c r="G54" s="340"/>
      <c r="H54" s="350"/>
      <c r="I54" s="350"/>
      <c r="J54" s="350"/>
    </row>
    <row r="55" spans="1:10" ht="60" hidden="1" customHeight="1" x14ac:dyDescent="0.2">
      <c r="A55" s="1116"/>
      <c r="B55" s="1120"/>
      <c r="C55" s="159" t="s">
        <v>134</v>
      </c>
      <c r="D55" s="350"/>
      <c r="E55" s="350"/>
      <c r="F55" s="350"/>
      <c r="G55" s="340"/>
      <c r="H55" s="350"/>
      <c r="I55" s="350"/>
      <c r="J55" s="350"/>
    </row>
    <row r="56" spans="1:10" ht="33.75" hidden="1" customHeight="1" x14ac:dyDescent="0.2">
      <c r="A56" s="345" t="s">
        <v>135</v>
      </c>
      <c r="B56" s="332" t="s">
        <v>136</v>
      </c>
      <c r="C56" s="5" t="s">
        <v>136</v>
      </c>
      <c r="D56" s="350"/>
      <c r="E56" s="350"/>
      <c r="F56" s="350"/>
      <c r="G56" s="340"/>
      <c r="H56" s="350"/>
      <c r="I56" s="350"/>
      <c r="J56" s="350"/>
    </row>
    <row r="57" spans="1:10" ht="48" hidden="1" customHeight="1" x14ac:dyDescent="0.2">
      <c r="A57" s="1114" t="s">
        <v>137</v>
      </c>
      <c r="B57" s="1119" t="s">
        <v>138</v>
      </c>
      <c r="C57" s="5" t="s">
        <v>139</v>
      </c>
      <c r="D57" s="340"/>
      <c r="E57" s="340"/>
      <c r="F57" s="340"/>
      <c r="G57" s="340"/>
      <c r="H57" s="340"/>
      <c r="I57" s="340"/>
      <c r="J57" s="340"/>
    </row>
    <row r="58" spans="1:10" ht="33" hidden="1" customHeight="1" x14ac:dyDescent="0.2">
      <c r="A58" s="1115"/>
      <c r="B58" s="1124"/>
      <c r="C58" s="5" t="s">
        <v>140</v>
      </c>
      <c r="D58" s="340"/>
      <c r="E58" s="340"/>
      <c r="F58" s="340"/>
      <c r="G58" s="340"/>
      <c r="H58" s="340"/>
      <c r="I58" s="340"/>
      <c r="J58" s="340"/>
    </row>
    <row r="59" spans="1:10" ht="45.75" hidden="1" customHeight="1" x14ac:dyDescent="0.2">
      <c r="A59" s="1116"/>
      <c r="B59" s="1120"/>
      <c r="C59" s="5" t="s">
        <v>119</v>
      </c>
      <c r="D59" s="340"/>
      <c r="E59" s="340"/>
      <c r="F59" s="340"/>
      <c r="G59" s="340"/>
      <c r="H59" s="340"/>
      <c r="I59" s="340"/>
      <c r="J59" s="340"/>
    </row>
    <row r="60" spans="1:10" ht="48" customHeight="1" x14ac:dyDescent="0.2">
      <c r="A60" s="399" t="s">
        <v>141</v>
      </c>
      <c r="B60" s="337" t="s">
        <v>142</v>
      </c>
      <c r="C60" s="386" t="s">
        <v>142</v>
      </c>
      <c r="D60" s="622">
        <v>6</v>
      </c>
      <c r="E60" s="622">
        <v>6</v>
      </c>
      <c r="F60" s="622">
        <v>6</v>
      </c>
      <c r="G60" s="622">
        <v>6</v>
      </c>
      <c r="H60" s="622">
        <v>6</v>
      </c>
      <c r="I60" s="622">
        <v>6</v>
      </c>
      <c r="J60" s="622">
        <v>6</v>
      </c>
    </row>
    <row r="61" spans="1:10" ht="45.75" hidden="1" customHeight="1" x14ac:dyDescent="0.2">
      <c r="A61" s="398" t="s">
        <v>143</v>
      </c>
      <c r="B61" s="332" t="s">
        <v>144</v>
      </c>
      <c r="C61" s="331" t="s">
        <v>144</v>
      </c>
      <c r="D61" s="340"/>
      <c r="E61" s="340"/>
      <c r="F61" s="340"/>
      <c r="G61" s="340"/>
      <c r="H61" s="340"/>
      <c r="I61" s="340"/>
      <c r="J61" s="340"/>
    </row>
    <row r="62" spans="1:10" ht="15" hidden="1" customHeight="1" x14ac:dyDescent="0.2">
      <c r="A62" s="1172" t="s">
        <v>145</v>
      </c>
      <c r="B62" s="1119" t="s">
        <v>146</v>
      </c>
      <c r="C62" s="347" t="s">
        <v>87</v>
      </c>
      <c r="D62" s="340"/>
      <c r="E62" s="340"/>
      <c r="F62" s="340"/>
      <c r="G62" s="340"/>
      <c r="H62" s="340"/>
      <c r="I62" s="340"/>
      <c r="J62" s="340"/>
    </row>
    <row r="63" spans="1:10" ht="15" hidden="1" customHeight="1" x14ac:dyDescent="0.2">
      <c r="A63" s="1173"/>
      <c r="B63" s="1124"/>
      <c r="C63" s="347" t="s">
        <v>88</v>
      </c>
      <c r="D63" s="340"/>
      <c r="E63" s="340"/>
      <c r="F63" s="340"/>
      <c r="G63" s="340"/>
      <c r="H63" s="340"/>
      <c r="I63" s="340"/>
      <c r="J63" s="340"/>
    </row>
    <row r="64" spans="1:10" ht="20.25" hidden="1" customHeight="1" x14ac:dyDescent="0.2">
      <c r="A64" s="1173"/>
      <c r="B64" s="1124"/>
      <c r="C64" s="347" t="s">
        <v>89</v>
      </c>
      <c r="D64" s="340"/>
      <c r="E64" s="340"/>
      <c r="F64" s="340"/>
      <c r="G64" s="340"/>
      <c r="H64" s="340"/>
      <c r="I64" s="340"/>
      <c r="J64" s="340"/>
    </row>
    <row r="65" spans="1:22" ht="18.75" hidden="1" customHeight="1" x14ac:dyDescent="0.2">
      <c r="A65" s="1174"/>
      <c r="B65" s="1120"/>
      <c r="C65" s="347" t="s">
        <v>90</v>
      </c>
      <c r="D65" s="340"/>
      <c r="E65" s="340"/>
      <c r="F65" s="340"/>
      <c r="G65" s="340"/>
      <c r="H65" s="340"/>
      <c r="I65" s="340"/>
      <c r="J65" s="340"/>
    </row>
    <row r="66" spans="1:22" ht="19.5" hidden="1" customHeight="1" x14ac:dyDescent="0.2">
      <c r="A66" s="1172" t="s">
        <v>147</v>
      </c>
      <c r="B66" s="1119" t="s">
        <v>148</v>
      </c>
      <c r="C66" s="331" t="s">
        <v>93</v>
      </c>
      <c r="D66" s="340"/>
      <c r="E66" s="340"/>
      <c r="F66" s="340"/>
      <c r="G66" s="340"/>
      <c r="H66" s="340"/>
      <c r="I66" s="340"/>
      <c r="J66" s="340"/>
    </row>
    <row r="67" spans="1:22" ht="33" hidden="1" customHeight="1" x14ac:dyDescent="0.2">
      <c r="A67" s="1173"/>
      <c r="B67" s="1124"/>
      <c r="C67" s="5" t="s">
        <v>97</v>
      </c>
      <c r="D67" s="340"/>
      <c r="E67" s="340"/>
      <c r="F67" s="340"/>
      <c r="G67" s="340"/>
      <c r="H67" s="340"/>
      <c r="I67" s="340"/>
      <c r="J67" s="340"/>
    </row>
    <row r="68" spans="1:22" ht="17.25" hidden="1" customHeight="1" x14ac:dyDescent="0.2">
      <c r="A68" s="1173"/>
      <c r="B68" s="1124"/>
      <c r="C68" s="5" t="s">
        <v>94</v>
      </c>
      <c r="D68" s="340"/>
      <c r="E68" s="340"/>
      <c r="F68" s="340"/>
      <c r="G68" s="340"/>
      <c r="H68" s="340"/>
      <c r="I68" s="340"/>
      <c r="J68" s="340"/>
    </row>
    <row r="69" spans="1:22" ht="18" hidden="1" customHeight="1" x14ac:dyDescent="0.2">
      <c r="A69" s="1173"/>
      <c r="B69" s="1124"/>
      <c r="C69" s="5" t="s">
        <v>108</v>
      </c>
      <c r="D69" s="340"/>
      <c r="E69" s="340"/>
      <c r="F69" s="340"/>
      <c r="G69" s="340"/>
      <c r="H69" s="340"/>
      <c r="I69" s="340"/>
      <c r="J69" s="340"/>
    </row>
    <row r="70" spans="1:22" ht="19.5" hidden="1" customHeight="1" x14ac:dyDescent="0.2">
      <c r="A70" s="1174"/>
      <c r="B70" s="1120"/>
      <c r="C70" s="5" t="s">
        <v>96</v>
      </c>
      <c r="D70" s="340"/>
      <c r="E70" s="340"/>
      <c r="F70" s="340"/>
      <c r="G70" s="340"/>
      <c r="H70" s="340"/>
      <c r="I70" s="340"/>
      <c r="J70" s="340"/>
    </row>
    <row r="71" spans="1:22" ht="15.75" hidden="1" x14ac:dyDescent="0.2">
      <c r="A71" s="1114" t="s">
        <v>149</v>
      </c>
      <c r="B71" s="936" t="s">
        <v>150</v>
      </c>
      <c r="C71" s="5" t="s">
        <v>151</v>
      </c>
      <c r="D71" s="340"/>
      <c r="E71" s="340"/>
      <c r="F71" s="340"/>
      <c r="G71" s="340"/>
      <c r="H71" s="340"/>
      <c r="I71" s="340"/>
      <c r="J71" s="340"/>
    </row>
    <row r="72" spans="1:22" ht="60" hidden="1" x14ac:dyDescent="0.2">
      <c r="A72" s="1116"/>
      <c r="B72" s="937"/>
      <c r="C72" s="331" t="s">
        <v>152</v>
      </c>
      <c r="D72" s="340"/>
      <c r="E72" s="340"/>
      <c r="F72" s="340"/>
      <c r="G72" s="340"/>
      <c r="H72" s="340"/>
      <c r="I72" s="340"/>
      <c r="J72" s="340"/>
    </row>
    <row r="73" spans="1:22" ht="15.75" hidden="1" customHeight="1" x14ac:dyDescent="0.2">
      <c r="A73" s="345" t="s">
        <v>3</v>
      </c>
      <c r="B73" s="1107" t="s">
        <v>4</v>
      </c>
      <c r="C73" s="1108"/>
      <c r="D73" s="340"/>
      <c r="E73" s="340"/>
      <c r="F73" s="340"/>
      <c r="G73" s="340"/>
      <c r="H73" s="340"/>
      <c r="I73" s="340"/>
      <c r="J73" s="339"/>
    </row>
    <row r="74" spans="1:22" ht="45" x14ac:dyDescent="0.2">
      <c r="A74" s="344" t="s">
        <v>153</v>
      </c>
      <c r="B74" s="337" t="s">
        <v>154</v>
      </c>
      <c r="C74" s="370" t="s">
        <v>155</v>
      </c>
      <c r="D74" s="622">
        <v>2</v>
      </c>
      <c r="E74" s="622">
        <v>2</v>
      </c>
      <c r="F74" s="622">
        <v>2</v>
      </c>
      <c r="G74" s="622">
        <v>2</v>
      </c>
      <c r="H74" s="622">
        <v>2</v>
      </c>
      <c r="I74" s="622">
        <v>2</v>
      </c>
      <c r="J74" s="622">
        <v>2</v>
      </c>
      <c r="K74" s="609"/>
      <c r="L74" s="609"/>
      <c r="M74" s="609"/>
      <c r="N74" s="609"/>
      <c r="O74" s="609"/>
      <c r="P74" s="609"/>
      <c r="Q74" s="609"/>
      <c r="R74" s="609"/>
      <c r="S74" s="609"/>
      <c r="T74" s="609"/>
      <c r="U74" s="609"/>
      <c r="V74" s="609"/>
    </row>
    <row r="75" spans="1:22" ht="30" hidden="1" x14ac:dyDescent="0.2">
      <c r="A75" s="345" t="s">
        <v>156</v>
      </c>
      <c r="B75" s="332" t="s">
        <v>157</v>
      </c>
      <c r="C75" s="351" t="s">
        <v>155</v>
      </c>
      <c r="D75" s="340"/>
      <c r="E75" s="340"/>
      <c r="F75" s="340"/>
      <c r="G75" s="340"/>
      <c r="H75" s="340"/>
      <c r="I75" s="340"/>
      <c r="J75" s="340"/>
    </row>
    <row r="76" spans="1:22" ht="30" hidden="1" x14ac:dyDescent="0.2">
      <c r="A76" s="345" t="s">
        <v>158</v>
      </c>
      <c r="B76" s="332" t="s">
        <v>159</v>
      </c>
      <c r="C76" s="351" t="s">
        <v>160</v>
      </c>
      <c r="D76" s="340"/>
      <c r="E76" s="340"/>
      <c r="F76" s="340"/>
      <c r="G76" s="340"/>
      <c r="H76" s="340"/>
      <c r="I76" s="340"/>
      <c r="J76" s="340"/>
    </row>
    <row r="77" spans="1:22" ht="18" hidden="1" customHeight="1" x14ac:dyDescent="0.2">
      <c r="A77" s="345" t="s">
        <v>22</v>
      </c>
      <c r="B77" s="1107" t="s">
        <v>23</v>
      </c>
      <c r="C77" s="1108"/>
      <c r="D77" s="279"/>
      <c r="E77" s="279"/>
      <c r="F77" s="279"/>
      <c r="G77" s="397"/>
      <c r="H77" s="279"/>
      <c r="I77" s="279"/>
      <c r="J77" s="279"/>
    </row>
    <row r="78" spans="1:22" ht="45" hidden="1" x14ac:dyDescent="0.2">
      <c r="A78" s="345" t="s">
        <v>161</v>
      </c>
      <c r="B78" s="332" t="s">
        <v>162</v>
      </c>
      <c r="C78" s="351" t="s">
        <v>755</v>
      </c>
      <c r="D78" s="340"/>
      <c r="E78" s="340"/>
      <c r="F78" s="340"/>
      <c r="G78" s="340"/>
      <c r="H78" s="340"/>
      <c r="I78" s="340"/>
      <c r="J78" s="339"/>
    </row>
    <row r="79" spans="1:22" ht="30" hidden="1" x14ac:dyDescent="0.2">
      <c r="A79" s="345" t="s">
        <v>163</v>
      </c>
      <c r="B79" s="332" t="s">
        <v>164</v>
      </c>
      <c r="C79" s="351" t="s">
        <v>165</v>
      </c>
      <c r="D79" s="340"/>
      <c r="E79" s="340"/>
      <c r="F79" s="340"/>
      <c r="G79" s="340"/>
      <c r="H79" s="340"/>
      <c r="I79" s="340"/>
      <c r="J79" s="339"/>
    </row>
    <row r="80" spans="1:22" ht="45" hidden="1" x14ac:dyDescent="0.2">
      <c r="A80" s="345" t="s">
        <v>166</v>
      </c>
      <c r="B80" s="331" t="s">
        <v>167</v>
      </c>
      <c r="C80" s="351" t="s">
        <v>168</v>
      </c>
      <c r="D80" s="340"/>
      <c r="E80" s="340"/>
      <c r="F80" s="340"/>
      <c r="G80" s="340"/>
      <c r="H80" s="340"/>
      <c r="I80" s="340"/>
      <c r="J80" s="340"/>
    </row>
    <row r="81" spans="1:22" ht="90.75" customHeight="1" x14ac:dyDescent="0.2">
      <c r="A81" s="344" t="s">
        <v>169</v>
      </c>
      <c r="B81" s="336" t="s">
        <v>170</v>
      </c>
      <c r="C81" s="370" t="s">
        <v>171</v>
      </c>
      <c r="D81" s="622">
        <v>6</v>
      </c>
      <c r="E81" s="622">
        <v>6</v>
      </c>
      <c r="F81" s="622">
        <v>6</v>
      </c>
      <c r="G81" s="622">
        <v>6</v>
      </c>
      <c r="H81" s="622">
        <v>6</v>
      </c>
      <c r="I81" s="622">
        <v>6</v>
      </c>
      <c r="J81" s="624">
        <v>6</v>
      </c>
      <c r="K81" s="616"/>
      <c r="L81" s="616"/>
      <c r="M81" s="616"/>
      <c r="N81" s="616"/>
      <c r="O81" s="618"/>
      <c r="P81" s="618"/>
      <c r="Q81" s="618"/>
      <c r="R81" s="618"/>
      <c r="S81" s="618"/>
      <c r="T81" s="618"/>
      <c r="U81" s="618"/>
      <c r="V81" s="618"/>
    </row>
    <row r="82" spans="1:22" ht="75" hidden="1" x14ac:dyDescent="0.2">
      <c r="A82" s="345" t="s">
        <v>174</v>
      </c>
      <c r="B82" s="331" t="s">
        <v>175</v>
      </c>
      <c r="C82" s="347" t="s">
        <v>754</v>
      </c>
      <c r="D82" s="340"/>
      <c r="E82" s="340"/>
      <c r="F82" s="340"/>
      <c r="G82" s="340"/>
      <c r="H82" s="340"/>
      <c r="I82" s="340"/>
      <c r="J82" s="340"/>
    </row>
    <row r="83" spans="1:22" ht="15.75" hidden="1" x14ac:dyDescent="0.2">
      <c r="A83" s="345" t="s">
        <v>172</v>
      </c>
      <c r="B83" s="331" t="s">
        <v>173</v>
      </c>
      <c r="C83" s="347" t="s">
        <v>173</v>
      </c>
      <c r="D83" s="340"/>
      <c r="E83" s="340"/>
      <c r="F83" s="340"/>
      <c r="G83" s="340"/>
      <c r="H83" s="340"/>
      <c r="I83" s="340"/>
      <c r="J83" s="340"/>
    </row>
    <row r="84" spans="1:22" ht="14.25" hidden="1" customHeight="1" x14ac:dyDescent="0.2">
      <c r="A84" s="345" t="s">
        <v>24</v>
      </c>
      <c r="B84" s="1117" t="s">
        <v>25</v>
      </c>
      <c r="C84" s="1118"/>
      <c r="D84" s="341"/>
      <c r="E84" s="341"/>
      <c r="F84" s="341"/>
      <c r="G84" s="341"/>
      <c r="H84" s="341"/>
      <c r="I84" s="341"/>
      <c r="J84" s="341"/>
    </row>
    <row r="85" spans="1:22" ht="167.25" hidden="1" customHeight="1" x14ac:dyDescent="0.2">
      <c r="A85" s="345" t="s">
        <v>176</v>
      </c>
      <c r="B85" s="331" t="s">
        <v>753</v>
      </c>
      <c r="C85" s="351" t="s">
        <v>177</v>
      </c>
      <c r="D85" s="341"/>
      <c r="E85" s="341"/>
      <c r="F85" s="341"/>
      <c r="G85" s="341"/>
      <c r="H85" s="341"/>
      <c r="I85" s="341"/>
      <c r="J85" s="341"/>
    </row>
    <row r="86" spans="1:22" ht="75" hidden="1" x14ac:dyDescent="0.2">
      <c r="A86" s="345" t="s">
        <v>178</v>
      </c>
      <c r="B86" s="332" t="s">
        <v>179</v>
      </c>
      <c r="C86" s="331" t="s">
        <v>180</v>
      </c>
      <c r="D86" s="340"/>
      <c r="E86" s="340"/>
      <c r="F86" s="340"/>
      <c r="G86" s="340"/>
      <c r="H86" s="340"/>
      <c r="I86" s="340"/>
      <c r="J86" s="340"/>
    </row>
    <row r="87" spans="1:22" ht="11.25" hidden="1" customHeight="1" x14ac:dyDescent="0.2">
      <c r="A87" s="364" t="s">
        <v>45</v>
      </c>
      <c r="B87" s="1161" t="s">
        <v>46</v>
      </c>
      <c r="C87" s="1162"/>
      <c r="D87" s="185"/>
      <c r="E87" s="185"/>
      <c r="F87" s="185"/>
      <c r="G87" s="186"/>
      <c r="H87" s="185"/>
      <c r="I87" s="185"/>
      <c r="J87" s="185"/>
    </row>
    <row r="88" spans="1:22" s="4" customFormat="1" ht="63" customHeight="1" x14ac:dyDescent="0.25">
      <c r="A88" s="1133" t="s">
        <v>182</v>
      </c>
      <c r="B88" s="1127" t="s">
        <v>408</v>
      </c>
      <c r="C88" s="393" t="s">
        <v>183</v>
      </c>
      <c r="D88" s="335"/>
      <c r="E88" s="335"/>
      <c r="F88" s="335"/>
      <c r="G88" s="335"/>
      <c r="H88" s="335"/>
      <c r="I88" s="335"/>
      <c r="J88" s="335"/>
      <c r="K88" s="335"/>
      <c r="L88" s="335"/>
      <c r="M88" s="335"/>
      <c r="N88" s="335"/>
      <c r="O88" s="335"/>
      <c r="P88" s="335"/>
      <c r="Q88" s="396"/>
      <c r="R88" s="623"/>
      <c r="S88" s="623"/>
      <c r="T88" s="623"/>
      <c r="U88" s="623"/>
      <c r="V88" s="623"/>
    </row>
    <row r="89" spans="1:22" s="4" customFormat="1" ht="51" customHeight="1" x14ac:dyDescent="0.25">
      <c r="A89" s="1163"/>
      <c r="B89" s="1128"/>
      <c r="C89" s="393" t="s">
        <v>184</v>
      </c>
      <c r="D89" s="335"/>
      <c r="E89" s="335"/>
      <c r="F89" s="335"/>
      <c r="G89" s="335"/>
      <c r="H89" s="335"/>
      <c r="I89" s="335"/>
      <c r="J89" s="335"/>
      <c r="K89" s="623"/>
      <c r="L89" s="623"/>
      <c r="M89" s="623"/>
      <c r="N89" s="623"/>
      <c r="O89" s="623"/>
      <c r="P89" s="623"/>
      <c r="Q89" s="623"/>
      <c r="R89" s="623"/>
      <c r="S89" s="623"/>
      <c r="T89" s="623"/>
      <c r="U89" s="623"/>
      <c r="V89" s="623"/>
    </row>
    <row r="90" spans="1:22" s="4" customFormat="1" ht="74.25" customHeight="1" x14ac:dyDescent="0.25">
      <c r="A90" s="1163"/>
      <c r="B90" s="1128"/>
      <c r="C90" s="393" t="s">
        <v>185</v>
      </c>
      <c r="D90" s="622">
        <v>44</v>
      </c>
      <c r="E90" s="622">
        <v>44</v>
      </c>
      <c r="F90" s="622">
        <v>44</v>
      </c>
      <c r="G90" s="622">
        <v>44</v>
      </c>
      <c r="H90" s="622">
        <v>44</v>
      </c>
      <c r="I90" s="622">
        <v>44</v>
      </c>
      <c r="J90" s="622">
        <v>44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s="4" customFormat="1" ht="18.75" customHeight="1" x14ac:dyDescent="0.25">
      <c r="A91" s="1163"/>
      <c r="B91" s="1128"/>
      <c r="C91" s="393" t="s">
        <v>186</v>
      </c>
      <c r="D91" s="335"/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335"/>
      <c r="P91" s="335"/>
      <c r="Q91" s="335"/>
    </row>
    <row r="92" spans="1:22" s="4" customFormat="1" ht="33.75" customHeight="1" x14ac:dyDescent="0.25">
      <c r="A92" s="1163"/>
      <c r="B92" s="1129"/>
      <c r="C92" s="393" t="s">
        <v>187</v>
      </c>
      <c r="D92" s="335"/>
      <c r="E92" s="335"/>
      <c r="F92" s="335"/>
      <c r="G92" s="335"/>
      <c r="H92" s="335"/>
      <c r="I92" s="335"/>
      <c r="J92" s="335"/>
    </row>
    <row r="93" spans="1:22" s="4" customFormat="1" ht="18" customHeight="1" x14ac:dyDescent="0.25">
      <c r="A93" s="1163"/>
      <c r="B93" s="1130" t="s">
        <v>188</v>
      </c>
      <c r="C93" s="393" t="s">
        <v>186</v>
      </c>
      <c r="D93" s="335"/>
      <c r="E93" s="335"/>
      <c r="F93" s="335"/>
      <c r="G93" s="335"/>
      <c r="H93" s="335"/>
      <c r="I93" s="335"/>
      <c r="J93" s="335"/>
    </row>
    <row r="94" spans="1:22" s="4" customFormat="1" ht="21" customHeight="1" x14ac:dyDescent="0.25">
      <c r="A94" s="1163"/>
      <c r="B94" s="1131"/>
      <c r="C94" s="393" t="s">
        <v>118</v>
      </c>
      <c r="D94" s="622">
        <v>4</v>
      </c>
      <c r="E94" s="622">
        <v>4</v>
      </c>
      <c r="F94" s="622">
        <v>4</v>
      </c>
      <c r="G94" s="622">
        <v>4</v>
      </c>
      <c r="H94" s="622">
        <v>4</v>
      </c>
      <c r="I94" s="622">
        <v>4</v>
      </c>
      <c r="J94" s="622">
        <v>4</v>
      </c>
    </row>
    <row r="95" spans="1:22" s="4" customFormat="1" ht="65.25" customHeight="1" x14ac:dyDescent="0.25">
      <c r="A95" s="1163"/>
      <c r="B95" s="1131"/>
      <c r="C95" s="393" t="s">
        <v>181</v>
      </c>
      <c r="D95" s="622">
        <v>10</v>
      </c>
      <c r="E95" s="622">
        <v>10</v>
      </c>
      <c r="F95" s="622">
        <v>10</v>
      </c>
      <c r="G95" s="622">
        <v>10</v>
      </c>
      <c r="H95" s="622">
        <v>10</v>
      </c>
      <c r="I95" s="622">
        <v>10</v>
      </c>
      <c r="J95" s="622">
        <v>10</v>
      </c>
      <c r="K95" s="335"/>
      <c r="L95" s="335"/>
      <c r="M95" s="335"/>
      <c r="N95" s="335"/>
      <c r="O95" s="335"/>
      <c r="P95" s="335"/>
      <c r="Q95" s="335"/>
    </row>
    <row r="96" spans="1:22" s="4" customFormat="1" ht="33.75" customHeight="1" x14ac:dyDescent="0.25">
      <c r="A96" s="1163"/>
      <c r="B96" s="1131"/>
      <c r="C96" s="393" t="s">
        <v>103</v>
      </c>
      <c r="D96" s="622">
        <v>4</v>
      </c>
      <c r="E96" s="622">
        <v>4</v>
      </c>
      <c r="F96" s="622">
        <v>4</v>
      </c>
      <c r="G96" s="622">
        <v>4</v>
      </c>
      <c r="H96" s="622">
        <v>4</v>
      </c>
      <c r="I96" s="622">
        <v>4</v>
      </c>
      <c r="J96" s="622">
        <v>4</v>
      </c>
    </row>
    <row r="97" spans="1:10" s="4" customFormat="1" ht="21" customHeight="1" x14ac:dyDescent="0.25">
      <c r="A97" s="1134"/>
      <c r="B97" s="1132"/>
      <c r="C97" s="393" t="s">
        <v>189</v>
      </c>
      <c r="D97" s="622">
        <v>4</v>
      </c>
      <c r="E97" s="622">
        <v>4</v>
      </c>
      <c r="F97" s="622">
        <v>4</v>
      </c>
      <c r="G97" s="622">
        <v>4</v>
      </c>
      <c r="H97" s="622">
        <v>4</v>
      </c>
      <c r="I97" s="622">
        <v>4</v>
      </c>
      <c r="J97" s="622">
        <v>4</v>
      </c>
    </row>
    <row r="98" spans="1:10" s="4" customFormat="1" ht="69" hidden="1" customHeight="1" x14ac:dyDescent="0.25">
      <c r="A98" s="382" t="s">
        <v>392</v>
      </c>
      <c r="B98" s="394" t="s">
        <v>391</v>
      </c>
      <c r="C98" s="389" t="s">
        <v>409</v>
      </c>
      <c r="D98" s="340"/>
      <c r="E98" s="340"/>
      <c r="F98" s="340"/>
      <c r="G98" s="340"/>
      <c r="H98" s="340"/>
      <c r="I98" s="340"/>
      <c r="J98" s="340"/>
    </row>
    <row r="99" spans="1:10" s="4" customFormat="1" ht="95.25" hidden="1" customHeight="1" x14ac:dyDescent="0.25">
      <c r="A99" s="382" t="s">
        <v>393</v>
      </c>
      <c r="B99" s="394" t="s">
        <v>190</v>
      </c>
      <c r="C99" s="395" t="s">
        <v>394</v>
      </c>
      <c r="D99" s="340"/>
      <c r="E99" s="340"/>
      <c r="F99" s="340"/>
      <c r="G99" s="340"/>
      <c r="H99" s="340"/>
      <c r="I99" s="340"/>
      <c r="J99" s="340"/>
    </row>
    <row r="100" spans="1:10" s="4" customFormat="1" ht="37.5" hidden="1" customHeight="1" x14ac:dyDescent="0.25">
      <c r="A100" s="382" t="s">
        <v>401</v>
      </c>
      <c r="B100" s="394" t="s">
        <v>400</v>
      </c>
      <c r="C100" s="389" t="s">
        <v>402</v>
      </c>
      <c r="D100" s="340"/>
      <c r="E100" s="340"/>
      <c r="F100" s="340"/>
      <c r="G100" s="340"/>
      <c r="H100" s="340"/>
      <c r="I100" s="340"/>
      <c r="J100" s="340"/>
    </row>
    <row r="101" spans="1:10" s="4" customFormat="1" ht="77.25" hidden="1" customHeight="1" x14ac:dyDescent="0.25">
      <c r="A101" s="382" t="s">
        <v>396</v>
      </c>
      <c r="B101" s="394" t="s">
        <v>395</v>
      </c>
      <c r="C101" s="389" t="s">
        <v>397</v>
      </c>
      <c r="D101" s="340"/>
      <c r="E101" s="340"/>
      <c r="F101" s="340"/>
      <c r="G101" s="340"/>
      <c r="H101" s="340"/>
      <c r="I101" s="340"/>
      <c r="J101" s="340"/>
    </row>
    <row r="102" spans="1:10" s="4" customFormat="1" ht="29.25" customHeight="1" x14ac:dyDescent="0.25">
      <c r="A102" s="1133" t="s">
        <v>399</v>
      </c>
      <c r="B102" s="1135" t="s">
        <v>398</v>
      </c>
      <c r="C102" s="393" t="s">
        <v>191</v>
      </c>
      <c r="D102" s="622">
        <v>76</v>
      </c>
      <c r="E102" s="622">
        <v>76</v>
      </c>
      <c r="F102" s="622">
        <v>76</v>
      </c>
      <c r="G102" s="622">
        <v>76</v>
      </c>
      <c r="H102" s="622">
        <v>76</v>
      </c>
      <c r="I102" s="622">
        <v>76</v>
      </c>
      <c r="J102" s="622">
        <v>76</v>
      </c>
    </row>
    <row r="103" spans="1:10" s="4" customFormat="1" ht="29.25" customHeight="1" x14ac:dyDescent="0.25">
      <c r="A103" s="1134"/>
      <c r="B103" s="1136"/>
      <c r="C103" s="393" t="s">
        <v>192</v>
      </c>
      <c r="D103" s="335"/>
      <c r="E103" s="335"/>
      <c r="F103" s="335"/>
      <c r="G103" s="335"/>
      <c r="H103" s="335"/>
      <c r="I103" s="335"/>
      <c r="J103" s="335"/>
    </row>
    <row r="104" spans="1:10" s="4" customFormat="1" ht="15.75" hidden="1" customHeight="1" x14ac:dyDescent="0.25">
      <c r="A104" s="392" t="s">
        <v>407</v>
      </c>
      <c r="B104" s="391" t="s">
        <v>403</v>
      </c>
      <c r="C104" s="389" t="s">
        <v>404</v>
      </c>
      <c r="D104" s="340"/>
      <c r="E104" s="340"/>
      <c r="F104" s="340"/>
      <c r="G104" s="340"/>
      <c r="H104" s="340"/>
      <c r="I104" s="340"/>
      <c r="J104" s="340"/>
    </row>
    <row r="105" spans="1:10" s="4" customFormat="1" ht="15.75" hidden="1" customHeight="1" x14ac:dyDescent="0.25">
      <c r="A105" s="392"/>
      <c r="B105" s="391"/>
      <c r="C105" s="389" t="s">
        <v>405</v>
      </c>
      <c r="D105" s="340"/>
      <c r="E105" s="340"/>
      <c r="F105" s="340"/>
      <c r="G105" s="340"/>
      <c r="H105" s="340"/>
      <c r="I105" s="340"/>
      <c r="J105" s="340"/>
    </row>
    <row r="106" spans="1:10" s="4" customFormat="1" ht="14.25" hidden="1" customHeight="1" x14ac:dyDescent="0.25">
      <c r="A106" s="392"/>
      <c r="B106" s="391"/>
      <c r="C106" s="389" t="s">
        <v>193</v>
      </c>
      <c r="D106" s="340"/>
      <c r="E106" s="340"/>
      <c r="F106" s="340"/>
      <c r="G106" s="340"/>
      <c r="H106" s="340"/>
      <c r="I106" s="340"/>
      <c r="J106" s="340"/>
    </row>
    <row r="107" spans="1:10" s="4" customFormat="1" ht="16.5" hidden="1" customHeight="1" x14ac:dyDescent="0.25">
      <c r="A107" s="392"/>
      <c r="B107" s="391"/>
      <c r="C107" s="389" t="s">
        <v>406</v>
      </c>
      <c r="D107" s="340"/>
      <c r="E107" s="340"/>
      <c r="F107" s="340"/>
      <c r="G107" s="340"/>
      <c r="H107" s="340"/>
      <c r="I107" s="340"/>
      <c r="J107" s="340"/>
    </row>
    <row r="108" spans="1:10" ht="16.5" hidden="1" customHeight="1" x14ac:dyDescent="0.2">
      <c r="A108" s="1121" t="s">
        <v>194</v>
      </c>
      <c r="B108" s="998" t="s">
        <v>195</v>
      </c>
      <c r="C108" s="162" t="s">
        <v>374</v>
      </c>
      <c r="D108" s="339"/>
      <c r="E108" s="339"/>
      <c r="F108" s="339"/>
      <c r="G108" s="339"/>
      <c r="H108" s="339"/>
      <c r="I108" s="340"/>
      <c r="J108" s="339"/>
    </row>
    <row r="109" spans="1:10" ht="15.75" hidden="1" customHeight="1" x14ac:dyDescent="0.2">
      <c r="A109" s="1123"/>
      <c r="B109" s="1190"/>
      <c r="C109" s="162" t="s">
        <v>373</v>
      </c>
      <c r="D109" s="339"/>
      <c r="E109" s="339"/>
      <c r="F109" s="339"/>
      <c r="G109" s="339"/>
      <c r="H109" s="339"/>
      <c r="I109" s="339"/>
      <c r="J109" s="339"/>
    </row>
    <row r="110" spans="1:10" ht="15.75" hidden="1" x14ac:dyDescent="0.2">
      <c r="A110" s="1114" t="s">
        <v>196</v>
      </c>
      <c r="B110" s="1119" t="s">
        <v>197</v>
      </c>
      <c r="C110" s="351" t="s">
        <v>198</v>
      </c>
      <c r="D110" s="339"/>
      <c r="E110" s="339"/>
      <c r="F110" s="339"/>
      <c r="G110" s="339"/>
      <c r="H110" s="339"/>
      <c r="I110" s="340"/>
      <c r="J110" s="339"/>
    </row>
    <row r="111" spans="1:10" ht="15.75" hidden="1" x14ac:dyDescent="0.2">
      <c r="A111" s="1116"/>
      <c r="B111" s="1120"/>
      <c r="C111" s="351" t="s">
        <v>197</v>
      </c>
      <c r="D111" s="339"/>
      <c r="E111" s="339"/>
      <c r="F111" s="339"/>
      <c r="G111" s="339"/>
      <c r="H111" s="339"/>
      <c r="I111" s="340"/>
      <c r="J111" s="339"/>
    </row>
    <row r="112" spans="1:10" ht="34.5" hidden="1" customHeight="1" x14ac:dyDescent="0.2">
      <c r="A112" s="1121" t="s">
        <v>199</v>
      </c>
      <c r="B112" s="1119" t="s">
        <v>200</v>
      </c>
      <c r="C112" s="351" t="s">
        <v>376</v>
      </c>
      <c r="D112" s="340"/>
      <c r="E112" s="340"/>
      <c r="F112" s="340"/>
      <c r="G112" s="340"/>
      <c r="H112" s="340"/>
      <c r="I112" s="340"/>
      <c r="J112" s="339"/>
    </row>
    <row r="113" spans="1:10" ht="15.75" hidden="1" x14ac:dyDescent="0.2">
      <c r="A113" s="1122"/>
      <c r="B113" s="1124"/>
      <c r="C113" s="351" t="s">
        <v>377</v>
      </c>
      <c r="D113" s="340"/>
      <c r="E113" s="340"/>
      <c r="F113" s="340"/>
      <c r="G113" s="340"/>
      <c r="H113" s="340"/>
      <c r="I113" s="340"/>
      <c r="J113" s="339"/>
    </row>
    <row r="114" spans="1:10" ht="15.75" hidden="1" x14ac:dyDescent="0.2">
      <c r="A114" s="1123"/>
      <c r="B114" s="1120"/>
      <c r="C114" s="351" t="s">
        <v>375</v>
      </c>
      <c r="D114" s="340"/>
      <c r="E114" s="340"/>
      <c r="F114" s="340"/>
      <c r="G114" s="340"/>
      <c r="H114" s="340"/>
      <c r="I114" s="340"/>
      <c r="J114" s="339"/>
    </row>
    <row r="115" spans="1:10" ht="48.75" hidden="1" customHeight="1" x14ac:dyDescent="0.2">
      <c r="A115" s="345" t="s">
        <v>201</v>
      </c>
      <c r="B115" s="332" t="s">
        <v>202</v>
      </c>
      <c r="C115" s="351" t="s">
        <v>190</v>
      </c>
      <c r="D115" s="340"/>
      <c r="E115" s="340"/>
      <c r="F115" s="340"/>
      <c r="G115" s="340"/>
      <c r="H115" s="340"/>
      <c r="I115" s="340"/>
      <c r="J115" s="340"/>
    </row>
    <row r="116" spans="1:10" ht="44.25" hidden="1" customHeight="1" x14ac:dyDescent="0.2">
      <c r="A116" s="1121" t="s">
        <v>203</v>
      </c>
      <c r="B116" s="1119" t="s">
        <v>191</v>
      </c>
      <c r="C116" s="351" t="s">
        <v>378</v>
      </c>
      <c r="D116" s="340"/>
      <c r="E116" s="340"/>
      <c r="F116" s="340"/>
      <c r="G116" s="340"/>
      <c r="H116" s="340"/>
      <c r="I116" s="340"/>
      <c r="J116" s="339"/>
    </row>
    <row r="117" spans="1:10" ht="15.75" hidden="1" x14ac:dyDescent="0.2">
      <c r="A117" s="1123"/>
      <c r="B117" s="1120"/>
      <c r="C117" s="351" t="s">
        <v>192</v>
      </c>
      <c r="D117" s="340"/>
      <c r="E117" s="340"/>
      <c r="F117" s="340"/>
      <c r="G117" s="340"/>
      <c r="H117" s="340"/>
      <c r="I117" s="340"/>
      <c r="J117" s="340"/>
    </row>
    <row r="118" spans="1:10" s="2" customFormat="1" ht="18.75" hidden="1" customHeight="1" x14ac:dyDescent="0.2">
      <c r="A118" s="1121" t="s">
        <v>204</v>
      </c>
      <c r="B118" s="1119" t="s">
        <v>205</v>
      </c>
      <c r="C118" s="347" t="s">
        <v>379</v>
      </c>
      <c r="D118" s="340"/>
      <c r="E118" s="340"/>
      <c r="F118" s="340"/>
      <c r="G118" s="340"/>
      <c r="H118" s="340"/>
      <c r="I118" s="340"/>
      <c r="J118" s="381"/>
    </row>
    <row r="119" spans="1:10" ht="15.75" hidden="1" x14ac:dyDescent="0.2">
      <c r="A119" s="1122"/>
      <c r="B119" s="1124"/>
      <c r="C119" s="347" t="s">
        <v>380</v>
      </c>
      <c r="D119" s="340"/>
      <c r="E119" s="340"/>
      <c r="F119" s="340"/>
      <c r="G119" s="340"/>
      <c r="H119" s="340"/>
      <c r="I119" s="340"/>
      <c r="J119" s="381"/>
    </row>
    <row r="120" spans="1:10" ht="15.75" hidden="1" x14ac:dyDescent="0.2">
      <c r="A120" s="1123"/>
      <c r="B120" s="1120"/>
      <c r="C120" s="347" t="s">
        <v>193</v>
      </c>
      <c r="D120" s="340"/>
      <c r="E120" s="340"/>
      <c r="F120" s="340"/>
      <c r="G120" s="340"/>
      <c r="H120" s="340"/>
      <c r="I120" s="340"/>
      <c r="J120" s="381"/>
    </row>
    <row r="121" spans="1:10" ht="14.25" hidden="1" customHeight="1" x14ac:dyDescent="0.2">
      <c r="A121" s="1121" t="s">
        <v>206</v>
      </c>
      <c r="B121" s="1119" t="s">
        <v>207</v>
      </c>
      <c r="C121" s="351" t="s">
        <v>382</v>
      </c>
      <c r="D121" s="340"/>
      <c r="E121" s="340"/>
      <c r="F121" s="340"/>
      <c r="G121" s="340"/>
      <c r="H121" s="340"/>
      <c r="I121" s="340"/>
      <c r="J121" s="381"/>
    </row>
    <row r="122" spans="1:10" ht="15.75" hidden="1" x14ac:dyDescent="0.2">
      <c r="A122" s="1122"/>
      <c r="B122" s="1124"/>
      <c r="C122" s="351" t="s">
        <v>373</v>
      </c>
      <c r="D122" s="340"/>
      <c r="E122" s="340"/>
      <c r="F122" s="340"/>
      <c r="G122" s="340"/>
      <c r="H122" s="340"/>
      <c r="I122" s="340"/>
      <c r="J122" s="381"/>
    </row>
    <row r="123" spans="1:10" ht="15" hidden="1" x14ac:dyDescent="0.2">
      <c r="A123" s="1123"/>
      <c r="B123" s="1120"/>
      <c r="C123" s="351" t="s">
        <v>381</v>
      </c>
      <c r="D123" s="185"/>
      <c r="E123" s="185"/>
      <c r="F123" s="185"/>
      <c r="G123" s="186"/>
      <c r="H123" s="185"/>
      <c r="I123" s="185"/>
      <c r="J123" s="185"/>
    </row>
    <row r="124" spans="1:10" ht="30" hidden="1" x14ac:dyDescent="0.2">
      <c r="A124" s="209" t="s">
        <v>208</v>
      </c>
      <c r="B124" s="390" t="s">
        <v>209</v>
      </c>
      <c r="C124" s="351" t="s">
        <v>752</v>
      </c>
      <c r="D124" s="340"/>
      <c r="E124" s="340"/>
      <c r="F124" s="340"/>
      <c r="G124" s="340"/>
      <c r="H124" s="340"/>
      <c r="I124" s="340"/>
      <c r="J124" s="339"/>
    </row>
    <row r="125" spans="1:10" ht="15" hidden="1" x14ac:dyDescent="0.2">
      <c r="A125" s="364" t="s">
        <v>40</v>
      </c>
      <c r="B125" s="1125" t="s">
        <v>41</v>
      </c>
      <c r="C125" s="1126"/>
      <c r="D125" s="185"/>
      <c r="E125" s="185"/>
      <c r="F125" s="185"/>
      <c r="G125" s="186"/>
      <c r="H125" s="185"/>
      <c r="I125" s="185"/>
      <c r="J125" s="185"/>
    </row>
    <row r="126" spans="1:10" ht="45" hidden="1" x14ac:dyDescent="0.2">
      <c r="A126" s="345" t="s">
        <v>210</v>
      </c>
      <c r="B126" s="364" t="s">
        <v>211</v>
      </c>
      <c r="C126" s="351" t="s">
        <v>211</v>
      </c>
      <c r="D126" s="340"/>
      <c r="E126" s="340"/>
      <c r="F126" s="340"/>
      <c r="G126" s="340"/>
      <c r="H126" s="340"/>
      <c r="I126" s="340"/>
      <c r="J126" s="340"/>
    </row>
    <row r="127" spans="1:10" ht="15.75" hidden="1" x14ac:dyDescent="0.2">
      <c r="A127" s="1186" t="s">
        <v>383</v>
      </c>
      <c r="B127" s="1188" t="s">
        <v>384</v>
      </c>
      <c r="C127" s="389" t="s">
        <v>385</v>
      </c>
      <c r="D127" s="340"/>
      <c r="E127" s="340"/>
      <c r="F127" s="340"/>
      <c r="G127" s="340"/>
      <c r="H127" s="340"/>
      <c r="I127" s="340"/>
      <c r="J127" s="340"/>
    </row>
    <row r="128" spans="1:10" ht="15.75" hidden="1" x14ac:dyDescent="0.2">
      <c r="A128" s="1187"/>
      <c r="B128" s="1189"/>
      <c r="C128" s="389" t="s">
        <v>386</v>
      </c>
      <c r="D128" s="340"/>
      <c r="E128" s="340"/>
      <c r="F128" s="340"/>
      <c r="G128" s="340"/>
      <c r="H128" s="340"/>
      <c r="I128" s="340"/>
      <c r="J128" s="340"/>
    </row>
    <row r="129" spans="1:10" ht="15.75" hidden="1" x14ac:dyDescent="0.2">
      <c r="A129" s="1114" t="s">
        <v>212</v>
      </c>
      <c r="B129" s="1150" t="s">
        <v>213</v>
      </c>
      <c r="C129" s="388" t="s">
        <v>214</v>
      </c>
      <c r="D129" s="339"/>
      <c r="E129" s="339"/>
      <c r="F129" s="339"/>
      <c r="G129" s="339"/>
      <c r="H129" s="339"/>
      <c r="I129" s="339"/>
      <c r="J129" s="339"/>
    </row>
    <row r="130" spans="1:10" ht="30" hidden="1" x14ac:dyDescent="0.2">
      <c r="A130" s="1116"/>
      <c r="B130" s="1151"/>
      <c r="C130" s="361" t="s">
        <v>215</v>
      </c>
      <c r="D130" s="340"/>
      <c r="E130" s="340"/>
      <c r="F130" s="340"/>
      <c r="G130" s="340"/>
      <c r="H130" s="340"/>
      <c r="I130" s="340"/>
      <c r="J130" s="340"/>
    </row>
    <row r="131" spans="1:10" ht="45" hidden="1" x14ac:dyDescent="0.2">
      <c r="A131" s="345" t="s">
        <v>216</v>
      </c>
      <c r="B131" s="364" t="s">
        <v>217</v>
      </c>
      <c r="C131" s="331" t="s">
        <v>218</v>
      </c>
      <c r="D131" s="350"/>
      <c r="E131" s="350"/>
      <c r="F131" s="350"/>
      <c r="G131" s="340"/>
      <c r="H131" s="350"/>
      <c r="I131" s="350"/>
      <c r="J131" s="350"/>
    </row>
    <row r="132" spans="1:10" ht="18" hidden="1" customHeight="1" x14ac:dyDescent="0.2">
      <c r="A132" s="332" t="s">
        <v>26</v>
      </c>
      <c r="B132" s="1107" t="s">
        <v>27</v>
      </c>
      <c r="C132" s="1108"/>
      <c r="D132" s="185"/>
      <c r="E132" s="185"/>
      <c r="F132" s="185"/>
      <c r="G132" s="186"/>
      <c r="H132" s="185"/>
      <c r="I132" s="185"/>
      <c r="J132" s="185"/>
    </row>
    <row r="133" spans="1:10" ht="28.5" hidden="1" customHeight="1" x14ac:dyDescent="0.2">
      <c r="A133" s="387" t="s">
        <v>219</v>
      </c>
      <c r="B133" s="332" t="s">
        <v>220</v>
      </c>
      <c r="C133" s="331" t="s">
        <v>221</v>
      </c>
      <c r="D133" s="340"/>
      <c r="E133" s="185"/>
      <c r="F133" s="185"/>
      <c r="G133" s="186"/>
      <c r="H133" s="185"/>
      <c r="I133" s="185"/>
      <c r="J133" s="185"/>
    </row>
    <row r="134" spans="1:10" ht="166.5" customHeight="1" x14ac:dyDescent="0.2">
      <c r="A134" s="344" t="s">
        <v>222</v>
      </c>
      <c r="B134" s="337" t="s">
        <v>223</v>
      </c>
      <c r="C134" s="370" t="s">
        <v>224</v>
      </c>
      <c r="D134" s="575">
        <v>6</v>
      </c>
      <c r="E134" s="575">
        <v>6</v>
      </c>
      <c r="F134" s="575">
        <v>6</v>
      </c>
      <c r="G134" s="575">
        <v>6</v>
      </c>
      <c r="H134" s="575">
        <v>6</v>
      </c>
      <c r="I134" s="575">
        <v>6</v>
      </c>
      <c r="J134" s="575">
        <v>6</v>
      </c>
    </row>
    <row r="135" spans="1:10" ht="90.75" hidden="1" customHeight="1" x14ac:dyDescent="0.2">
      <c r="A135" s="164" t="s">
        <v>225</v>
      </c>
      <c r="B135" s="332" t="s">
        <v>226</v>
      </c>
      <c r="C135" s="351" t="s">
        <v>227</v>
      </c>
      <c r="D135" s="185"/>
      <c r="E135" s="185"/>
      <c r="F135" s="185"/>
      <c r="G135" s="186"/>
      <c r="H135" s="185"/>
      <c r="I135" s="185"/>
      <c r="J135" s="185"/>
    </row>
    <row r="136" spans="1:10" ht="15.75" x14ac:dyDescent="0.2">
      <c r="A136" s="1139" t="s">
        <v>228</v>
      </c>
      <c r="B136" s="1142" t="s">
        <v>229</v>
      </c>
      <c r="C136" s="370" t="s">
        <v>751</v>
      </c>
      <c r="D136" s="335"/>
      <c r="E136" s="335"/>
      <c r="F136" s="335"/>
      <c r="G136" s="335"/>
      <c r="H136" s="335"/>
      <c r="I136" s="335"/>
      <c r="J136" s="335"/>
    </row>
    <row r="137" spans="1:10" ht="15.75" x14ac:dyDescent="0.2">
      <c r="A137" s="1140"/>
      <c r="B137" s="1143"/>
      <c r="C137" s="370" t="s">
        <v>750</v>
      </c>
      <c r="D137" s="335"/>
      <c r="E137" s="335"/>
      <c r="F137" s="335"/>
      <c r="G137" s="335"/>
      <c r="H137" s="335"/>
      <c r="I137" s="335"/>
      <c r="J137" s="335"/>
    </row>
    <row r="138" spans="1:10" ht="15.75" x14ac:dyDescent="0.2">
      <c r="A138" s="1140"/>
      <c r="B138" s="1143"/>
      <c r="C138" s="370" t="s">
        <v>707</v>
      </c>
      <c r="D138" s="335"/>
      <c r="E138" s="335"/>
      <c r="F138" s="335"/>
      <c r="G138" s="335"/>
      <c r="H138" s="335"/>
      <c r="I138" s="335"/>
      <c r="J138" s="335"/>
    </row>
    <row r="139" spans="1:10" ht="15.75" x14ac:dyDescent="0.2">
      <c r="A139" s="1140"/>
      <c r="B139" s="1143"/>
      <c r="C139" s="370" t="s">
        <v>706</v>
      </c>
      <c r="D139" s="622">
        <v>6</v>
      </c>
      <c r="E139" s="622">
        <v>6</v>
      </c>
      <c r="F139" s="622">
        <v>6</v>
      </c>
      <c r="G139" s="622">
        <v>6</v>
      </c>
      <c r="H139" s="622">
        <v>6</v>
      </c>
      <c r="I139" s="622">
        <v>6</v>
      </c>
      <c r="J139" s="622">
        <v>6</v>
      </c>
    </row>
    <row r="140" spans="1:10" ht="30" x14ac:dyDescent="0.2">
      <c r="A140" s="1140"/>
      <c r="B140" s="1143"/>
      <c r="C140" s="370" t="s">
        <v>749</v>
      </c>
      <c r="D140" s="335"/>
      <c r="E140" s="335"/>
      <c r="F140" s="335"/>
      <c r="G140" s="335"/>
      <c r="H140" s="335"/>
      <c r="I140" s="335"/>
      <c r="J140" s="335"/>
    </row>
    <row r="141" spans="1:10" ht="30" x14ac:dyDescent="0.2">
      <c r="A141" s="1140"/>
      <c r="B141" s="1143"/>
      <c r="C141" s="370" t="s">
        <v>748</v>
      </c>
      <c r="D141" s="335"/>
      <c r="E141" s="335"/>
      <c r="F141" s="335"/>
      <c r="G141" s="335"/>
      <c r="H141" s="335"/>
      <c r="I141" s="335"/>
      <c r="J141" s="335"/>
    </row>
    <row r="142" spans="1:10" ht="30" customHeight="1" x14ac:dyDescent="0.2">
      <c r="A142" s="1140"/>
      <c r="B142" s="1143"/>
      <c r="C142" s="386" t="s">
        <v>747</v>
      </c>
      <c r="D142" s="335"/>
      <c r="E142" s="335"/>
      <c r="F142" s="335"/>
      <c r="G142" s="335"/>
      <c r="H142" s="335"/>
      <c r="I142" s="335"/>
      <c r="J142" s="335"/>
    </row>
    <row r="143" spans="1:10" ht="15.75" x14ac:dyDescent="0.2">
      <c r="A143" s="1141"/>
      <c r="B143" s="1144"/>
      <c r="C143" s="370" t="s">
        <v>746</v>
      </c>
      <c r="D143" s="335"/>
      <c r="E143" s="335"/>
      <c r="F143" s="335"/>
      <c r="G143" s="335"/>
      <c r="H143" s="335"/>
      <c r="I143" s="335"/>
      <c r="J143" s="335"/>
    </row>
    <row r="144" spans="1:10" ht="27.75" customHeight="1" x14ac:dyDescent="0.2">
      <c r="A144" s="1139" t="s">
        <v>230</v>
      </c>
      <c r="B144" s="1142" t="s">
        <v>231</v>
      </c>
      <c r="C144" s="370" t="s">
        <v>232</v>
      </c>
      <c r="D144" s="335"/>
      <c r="E144" s="335"/>
      <c r="F144" s="335"/>
      <c r="G144" s="335"/>
      <c r="H144" s="335"/>
      <c r="I144" s="335"/>
      <c r="J144" s="335"/>
    </row>
    <row r="145" spans="1:10" ht="15.75" x14ac:dyDescent="0.2">
      <c r="A145" s="1140"/>
      <c r="B145" s="1143"/>
      <c r="C145" s="370" t="s">
        <v>231</v>
      </c>
      <c r="D145" s="622">
        <v>4</v>
      </c>
      <c r="E145" s="622">
        <v>4</v>
      </c>
      <c r="F145" s="622">
        <v>4</v>
      </c>
      <c r="G145" s="622">
        <v>4</v>
      </c>
      <c r="H145" s="622">
        <v>4</v>
      </c>
      <c r="I145" s="622">
        <v>4</v>
      </c>
      <c r="J145" s="622">
        <v>4</v>
      </c>
    </row>
    <row r="146" spans="1:10" ht="15.75" customHeight="1" x14ac:dyDescent="0.2">
      <c r="A146" s="1141"/>
      <c r="B146" s="1144"/>
      <c r="C146" s="370" t="s">
        <v>233</v>
      </c>
      <c r="D146" s="335"/>
      <c r="E146" s="335"/>
      <c r="F146" s="335"/>
      <c r="G146" s="335"/>
      <c r="H146" s="335"/>
      <c r="I146" s="335"/>
      <c r="J146" s="335"/>
    </row>
    <row r="147" spans="1:10" ht="30" hidden="1" x14ac:dyDescent="0.2">
      <c r="A147" s="1114" t="s">
        <v>234</v>
      </c>
      <c r="B147" s="1119" t="s">
        <v>235</v>
      </c>
      <c r="C147" s="351" t="s">
        <v>704</v>
      </c>
      <c r="D147" s="340"/>
      <c r="E147" s="340"/>
      <c r="F147" s="340"/>
      <c r="G147" s="340"/>
      <c r="H147" s="340"/>
      <c r="I147" s="340"/>
      <c r="J147" s="340"/>
    </row>
    <row r="148" spans="1:10" ht="15.75" hidden="1" x14ac:dyDescent="0.2">
      <c r="A148" s="1115"/>
      <c r="B148" s="1124"/>
      <c r="C148" s="351" t="s">
        <v>118</v>
      </c>
      <c r="D148" s="340"/>
      <c r="E148" s="340"/>
      <c r="F148" s="340"/>
      <c r="G148" s="340"/>
      <c r="H148" s="340"/>
      <c r="I148" s="340"/>
      <c r="J148" s="340"/>
    </row>
    <row r="149" spans="1:10" ht="30" hidden="1" customHeight="1" x14ac:dyDescent="0.2">
      <c r="A149" s="1116"/>
      <c r="B149" s="1120"/>
      <c r="C149" s="351" t="s">
        <v>236</v>
      </c>
      <c r="D149" s="340"/>
      <c r="E149" s="340"/>
      <c r="F149" s="340"/>
      <c r="G149" s="340"/>
      <c r="H149" s="340"/>
      <c r="I149" s="340"/>
      <c r="J149" s="340"/>
    </row>
    <row r="150" spans="1:10" ht="96.75" hidden="1" customHeight="1" x14ac:dyDescent="0.2">
      <c r="A150" s="345" t="s">
        <v>237</v>
      </c>
      <c r="B150" s="332" t="s">
        <v>238</v>
      </c>
      <c r="C150" s="5" t="s">
        <v>745</v>
      </c>
      <c r="D150" s="185"/>
      <c r="E150" s="185"/>
      <c r="F150" s="185"/>
      <c r="G150" s="186"/>
      <c r="H150" s="185"/>
      <c r="I150" s="185"/>
      <c r="J150" s="185"/>
    </row>
    <row r="151" spans="1:10" ht="45" hidden="1" x14ac:dyDescent="0.25">
      <c r="A151" s="345" t="s">
        <v>239</v>
      </c>
      <c r="B151" s="332" t="s">
        <v>240</v>
      </c>
      <c r="C151" s="385" t="s">
        <v>236</v>
      </c>
      <c r="D151" s="187"/>
      <c r="E151" s="187"/>
      <c r="F151" s="187"/>
      <c r="G151" s="384"/>
      <c r="H151" s="187"/>
      <c r="I151" s="187"/>
      <c r="J151" s="187"/>
    </row>
    <row r="152" spans="1:10" ht="15" hidden="1" x14ac:dyDescent="0.2">
      <c r="A152" s="345" t="s">
        <v>61</v>
      </c>
      <c r="B152" s="1148" t="s">
        <v>62</v>
      </c>
      <c r="C152" s="1149"/>
      <c r="D152" s="185"/>
      <c r="E152" s="185"/>
      <c r="F152" s="185"/>
      <c r="G152" s="186"/>
      <c r="H152" s="185"/>
      <c r="I152" s="185"/>
      <c r="J152" s="185"/>
    </row>
    <row r="153" spans="1:10" ht="60" x14ac:dyDescent="0.2">
      <c r="A153" s="344" t="s">
        <v>241</v>
      </c>
      <c r="B153" s="337" t="s">
        <v>242</v>
      </c>
      <c r="C153" s="342" t="s">
        <v>387</v>
      </c>
      <c r="D153" s="622">
        <v>20</v>
      </c>
      <c r="E153" s="622">
        <v>20</v>
      </c>
      <c r="F153" s="622">
        <v>20</v>
      </c>
      <c r="G153" s="622">
        <v>20</v>
      </c>
      <c r="H153" s="622">
        <v>20</v>
      </c>
      <c r="I153" s="622">
        <v>20</v>
      </c>
      <c r="J153" s="622">
        <v>20</v>
      </c>
    </row>
    <row r="154" spans="1:10" ht="57.75" customHeight="1" x14ac:dyDescent="0.2">
      <c r="A154" s="344" t="s">
        <v>243</v>
      </c>
      <c r="B154" s="337" t="s">
        <v>244</v>
      </c>
      <c r="C154" s="370" t="s">
        <v>245</v>
      </c>
      <c r="D154" s="622">
        <v>40</v>
      </c>
      <c r="E154" s="622">
        <v>40</v>
      </c>
      <c r="F154" s="622">
        <v>40</v>
      </c>
      <c r="G154" s="622">
        <v>40</v>
      </c>
      <c r="H154" s="622">
        <v>40</v>
      </c>
      <c r="I154" s="622">
        <v>40</v>
      </c>
      <c r="J154" s="622">
        <v>40</v>
      </c>
    </row>
    <row r="155" spans="1:10" ht="15.75" x14ac:dyDescent="0.2">
      <c r="A155" s="344" t="s">
        <v>246</v>
      </c>
      <c r="B155" s="337" t="s">
        <v>247</v>
      </c>
      <c r="C155" s="383" t="s">
        <v>248</v>
      </c>
      <c r="D155" s="625">
        <v>120</v>
      </c>
      <c r="E155" s="625">
        <v>60</v>
      </c>
      <c r="F155" s="625">
        <v>60</v>
      </c>
      <c r="G155" s="625">
        <v>60</v>
      </c>
      <c r="H155" s="625">
        <v>60</v>
      </c>
      <c r="I155" s="625">
        <v>60</v>
      </c>
      <c r="J155" s="625">
        <v>60</v>
      </c>
    </row>
    <row r="156" spans="1:10" ht="30" x14ac:dyDescent="0.2">
      <c r="A156" s="344" t="s">
        <v>249</v>
      </c>
      <c r="B156" s="336" t="s">
        <v>250</v>
      </c>
      <c r="C156" s="342" t="s">
        <v>251</v>
      </c>
      <c r="D156" s="622">
        <v>220</v>
      </c>
      <c r="E156" s="622">
        <v>80</v>
      </c>
      <c r="F156" s="622">
        <v>100</v>
      </c>
      <c r="G156" s="622">
        <v>120</v>
      </c>
      <c r="H156" s="622">
        <v>140</v>
      </c>
      <c r="I156" s="622">
        <v>160</v>
      </c>
      <c r="J156" s="622">
        <v>180</v>
      </c>
    </row>
    <row r="157" spans="1:10" ht="24" hidden="1" customHeight="1" x14ac:dyDescent="0.2">
      <c r="A157" s="1145" t="s">
        <v>28</v>
      </c>
      <c r="B157" s="1146"/>
      <c r="C157" s="1147"/>
      <c r="D157" s="202"/>
      <c r="E157" s="202"/>
      <c r="F157" s="202"/>
      <c r="G157" s="203"/>
      <c r="H157" s="202"/>
      <c r="I157" s="202"/>
      <c r="J157" s="202"/>
    </row>
    <row r="158" spans="1:10" ht="15" hidden="1" x14ac:dyDescent="0.2">
      <c r="A158" s="364" t="s">
        <v>12</v>
      </c>
      <c r="B158" s="1125" t="s">
        <v>13</v>
      </c>
      <c r="C158" s="1126"/>
      <c r="D158" s="205"/>
      <c r="E158" s="205"/>
      <c r="F158" s="205"/>
      <c r="G158" s="206"/>
      <c r="H158" s="205"/>
      <c r="I158" s="205"/>
      <c r="J158" s="205"/>
    </row>
    <row r="159" spans="1:10" ht="45" hidden="1" x14ac:dyDescent="0.2">
      <c r="A159" s="364" t="s">
        <v>252</v>
      </c>
      <c r="B159" s="364" t="s">
        <v>253</v>
      </c>
      <c r="C159" s="361" t="s">
        <v>254</v>
      </c>
      <c r="D159" s="381"/>
      <c r="E159" s="382"/>
      <c r="F159" s="382"/>
      <c r="G159" s="382"/>
      <c r="H159" s="382"/>
      <c r="I159" s="382"/>
      <c r="J159" s="381"/>
    </row>
    <row r="160" spans="1:10" s="8" customFormat="1" ht="74.25" hidden="1" customHeight="1" x14ac:dyDescent="0.2">
      <c r="A160" s="1121" t="s">
        <v>255</v>
      </c>
      <c r="B160" s="1064" t="s">
        <v>256</v>
      </c>
      <c r="C160" s="351" t="s">
        <v>744</v>
      </c>
      <c r="D160" s="185"/>
      <c r="E160" s="185"/>
      <c r="F160" s="185"/>
      <c r="G160" s="186"/>
      <c r="H160" s="185"/>
      <c r="I160" s="185"/>
      <c r="J160" s="185"/>
    </row>
    <row r="161" spans="1:11" ht="18.75" hidden="1" customHeight="1" x14ac:dyDescent="0.25">
      <c r="A161" s="1123"/>
      <c r="B161" s="1030"/>
      <c r="C161" s="380" t="s">
        <v>743</v>
      </c>
      <c r="D161" s="340"/>
      <c r="E161" s="340"/>
      <c r="F161" s="340"/>
      <c r="G161" s="340"/>
      <c r="H161" s="340"/>
      <c r="I161" s="340"/>
      <c r="J161" s="339"/>
      <c r="K161" s="4"/>
    </row>
    <row r="162" spans="1:11" ht="45" hidden="1" customHeight="1" x14ac:dyDescent="0.25">
      <c r="A162" s="1114" t="s">
        <v>257</v>
      </c>
      <c r="B162" s="1169" t="s">
        <v>258</v>
      </c>
      <c r="C162" s="378" t="s">
        <v>259</v>
      </c>
      <c r="D162" s="185"/>
      <c r="E162" s="340"/>
      <c r="F162" s="340"/>
      <c r="G162" s="340"/>
      <c r="H162" s="340"/>
      <c r="I162" s="340"/>
      <c r="J162" s="340"/>
      <c r="K162" s="4"/>
    </row>
    <row r="163" spans="1:11" ht="30" hidden="1" x14ac:dyDescent="0.25">
      <c r="A163" s="1115"/>
      <c r="B163" s="1170"/>
      <c r="C163" s="378" t="s">
        <v>258</v>
      </c>
      <c r="D163" s="340"/>
      <c r="E163" s="340"/>
      <c r="F163" s="340"/>
      <c r="G163" s="340"/>
      <c r="H163" s="340"/>
      <c r="I163" s="340"/>
      <c r="J163" s="339"/>
      <c r="K163" s="4"/>
    </row>
    <row r="164" spans="1:11" ht="15.75" hidden="1" x14ac:dyDescent="0.25">
      <c r="A164" s="1116"/>
      <c r="B164" s="1171"/>
      <c r="C164" s="378" t="s">
        <v>260</v>
      </c>
      <c r="D164" s="340"/>
      <c r="E164" s="340"/>
      <c r="F164" s="340"/>
      <c r="G164" s="340"/>
      <c r="H164" s="340"/>
      <c r="I164" s="340"/>
      <c r="J164" s="340"/>
      <c r="K164" s="4"/>
    </row>
    <row r="165" spans="1:11" ht="182.25" hidden="1" customHeight="1" x14ac:dyDescent="0.2">
      <c r="A165" s="348" t="s">
        <v>261</v>
      </c>
      <c r="B165" s="348" t="s">
        <v>262</v>
      </c>
      <c r="C165" s="378" t="s">
        <v>263</v>
      </c>
      <c r="D165" s="183"/>
      <c r="E165" s="183"/>
      <c r="F165" s="183"/>
      <c r="G165" s="181"/>
      <c r="H165" s="183"/>
      <c r="I165" s="183"/>
      <c r="J165" s="183"/>
    </row>
    <row r="166" spans="1:11" ht="91.5" hidden="1" customHeight="1" x14ac:dyDescent="0.2">
      <c r="A166" s="345" t="s">
        <v>264</v>
      </c>
      <c r="B166" s="345" t="s">
        <v>265</v>
      </c>
      <c r="C166" s="357" t="s">
        <v>266</v>
      </c>
      <c r="D166" s="346"/>
      <c r="E166" s="346"/>
      <c r="F166" s="346"/>
      <c r="G166" s="262"/>
      <c r="H166" s="346"/>
      <c r="I166" s="346"/>
      <c r="J166" s="340"/>
    </row>
    <row r="167" spans="1:11" ht="16.5" hidden="1" customHeight="1" x14ac:dyDescent="0.2">
      <c r="A167" s="1111" t="s">
        <v>51</v>
      </c>
      <c r="B167" s="1112"/>
      <c r="C167" s="1113"/>
      <c r="D167" s="209"/>
      <c r="E167" s="209"/>
      <c r="F167" s="209"/>
      <c r="G167" s="210"/>
      <c r="H167" s="209"/>
      <c r="I167" s="209"/>
      <c r="J167" s="209"/>
    </row>
    <row r="168" spans="1:11" ht="15" hidden="1" x14ac:dyDescent="0.2">
      <c r="A168" s="345" t="s">
        <v>1</v>
      </c>
      <c r="B168" s="1109" t="s">
        <v>16</v>
      </c>
      <c r="C168" s="1110"/>
      <c r="D168" s="209"/>
      <c r="E168" s="209"/>
      <c r="F168" s="209"/>
      <c r="G168" s="210"/>
      <c r="H168" s="209"/>
      <c r="I168" s="209"/>
      <c r="J168" s="209"/>
    </row>
    <row r="169" spans="1:11" ht="30" hidden="1" x14ac:dyDescent="0.2">
      <c r="A169" s="345" t="s">
        <v>267</v>
      </c>
      <c r="B169" s="345" t="s">
        <v>268</v>
      </c>
      <c r="C169" s="378" t="s">
        <v>269</v>
      </c>
      <c r="D169" s="209"/>
      <c r="E169" s="185"/>
      <c r="F169" s="185"/>
      <c r="G169" s="186"/>
      <c r="H169" s="185"/>
      <c r="I169" s="185"/>
      <c r="J169" s="185"/>
    </row>
    <row r="170" spans="1:11" ht="12" hidden="1" customHeight="1" x14ac:dyDescent="0.2">
      <c r="A170" s="345" t="s">
        <v>29</v>
      </c>
      <c r="B170" s="379" t="s">
        <v>17</v>
      </c>
      <c r="C170" s="378"/>
      <c r="D170" s="209"/>
      <c r="E170" s="209"/>
      <c r="F170" s="209"/>
      <c r="G170" s="210"/>
      <c r="H170" s="209"/>
      <c r="I170" s="209"/>
      <c r="J170" s="209"/>
    </row>
    <row r="171" spans="1:11" ht="16.5" hidden="1" customHeight="1" x14ac:dyDescent="0.2">
      <c r="A171" s="345" t="s">
        <v>270</v>
      </c>
      <c r="B171" s="345" t="s">
        <v>271</v>
      </c>
      <c r="C171" s="378" t="s">
        <v>272</v>
      </c>
      <c r="D171" s="186"/>
      <c r="E171" s="186"/>
      <c r="F171" s="186"/>
      <c r="G171" s="186"/>
      <c r="H171" s="186"/>
      <c r="I171" s="186"/>
      <c r="J171" s="186"/>
    </row>
    <row r="172" spans="1:11" s="2" customFormat="1" ht="27.75" hidden="1" customHeight="1" x14ac:dyDescent="0.2">
      <c r="A172" s="1156" t="s">
        <v>273</v>
      </c>
      <c r="B172" s="1157"/>
      <c r="C172" s="1158"/>
      <c r="D172" s="376"/>
      <c r="E172" s="376"/>
      <c r="F172" s="376"/>
      <c r="G172" s="377"/>
      <c r="H172" s="376"/>
      <c r="I172" s="376"/>
      <c r="J172" s="376"/>
    </row>
    <row r="173" spans="1:11" ht="19.5" hidden="1" customHeight="1" x14ac:dyDescent="0.2">
      <c r="A173" s="1145" t="s">
        <v>7</v>
      </c>
      <c r="B173" s="1146"/>
      <c r="C173" s="1147"/>
      <c r="D173" s="185"/>
      <c r="E173" s="185"/>
      <c r="F173" s="185"/>
      <c r="G173" s="186"/>
      <c r="H173" s="185"/>
      <c r="I173" s="185"/>
      <c r="J173" s="185"/>
    </row>
    <row r="174" spans="1:11" ht="15" hidden="1" x14ac:dyDescent="0.2">
      <c r="A174" s="332" t="s">
        <v>20</v>
      </c>
      <c r="B174" s="1107" t="s">
        <v>21</v>
      </c>
      <c r="C174" s="1108"/>
      <c r="D174" s="185"/>
      <c r="E174" s="185"/>
      <c r="F174" s="185"/>
      <c r="G174" s="186"/>
      <c r="H174" s="185"/>
      <c r="I174" s="185"/>
      <c r="J174" s="185"/>
    </row>
    <row r="175" spans="1:11" ht="45" hidden="1" x14ac:dyDescent="0.2">
      <c r="A175" s="345" t="s">
        <v>274</v>
      </c>
      <c r="B175" s="106" t="s">
        <v>275</v>
      </c>
      <c r="C175" s="331" t="s">
        <v>276</v>
      </c>
      <c r="D175" s="340"/>
      <c r="E175" s="340"/>
      <c r="F175" s="340"/>
      <c r="G175" s="340"/>
      <c r="H175" s="340"/>
      <c r="I175" s="340"/>
      <c r="J175" s="340"/>
    </row>
    <row r="176" spans="1:11" ht="48" hidden="1" customHeight="1" x14ac:dyDescent="0.25">
      <c r="A176" s="345" t="s">
        <v>277</v>
      </c>
      <c r="B176" s="355" t="s">
        <v>278</v>
      </c>
      <c r="C176" s="368" t="s">
        <v>276</v>
      </c>
      <c r="D176" s="340"/>
      <c r="E176" s="340"/>
      <c r="F176" s="340"/>
      <c r="G176" s="340"/>
      <c r="H176" s="340"/>
      <c r="I176" s="340"/>
      <c r="J176" s="340"/>
    </row>
    <row r="177" spans="1:22" ht="60" hidden="1" x14ac:dyDescent="0.25">
      <c r="A177" s="345" t="s">
        <v>279</v>
      </c>
      <c r="B177" s="355" t="s">
        <v>280</v>
      </c>
      <c r="C177" s="368" t="s">
        <v>276</v>
      </c>
      <c r="D177" s="340"/>
      <c r="E177" s="340"/>
      <c r="F177" s="340"/>
      <c r="G177" s="340"/>
      <c r="H177" s="340"/>
      <c r="I177" s="340"/>
      <c r="J177" s="340"/>
    </row>
    <row r="178" spans="1:22" ht="34.5" hidden="1" customHeight="1" x14ac:dyDescent="0.2">
      <c r="A178" s="345" t="s">
        <v>281</v>
      </c>
      <c r="B178" s="355" t="s">
        <v>282</v>
      </c>
      <c r="C178" s="351" t="s">
        <v>276</v>
      </c>
      <c r="D178" s="340"/>
      <c r="E178" s="340"/>
      <c r="F178" s="340"/>
      <c r="G178" s="340"/>
      <c r="H178" s="340"/>
      <c r="I178" s="340"/>
      <c r="J178" s="340"/>
    </row>
    <row r="179" spans="1:22" ht="60" hidden="1" x14ac:dyDescent="0.2">
      <c r="A179" s="345" t="s">
        <v>283</v>
      </c>
      <c r="B179" s="106" t="s">
        <v>284</v>
      </c>
      <c r="C179" s="347" t="s">
        <v>276</v>
      </c>
      <c r="D179" s="340"/>
      <c r="E179" s="340"/>
      <c r="F179" s="340"/>
      <c r="G179" s="340"/>
      <c r="H179" s="340"/>
      <c r="I179" s="340"/>
      <c r="J179" s="340"/>
    </row>
    <row r="180" spans="1:22" ht="45" hidden="1" x14ac:dyDescent="0.2">
      <c r="A180" s="345" t="s">
        <v>285</v>
      </c>
      <c r="B180" s="355" t="s">
        <v>286</v>
      </c>
      <c r="C180" s="5" t="s">
        <v>276</v>
      </c>
      <c r="D180" s="340"/>
      <c r="E180" s="340"/>
      <c r="F180" s="340"/>
      <c r="G180" s="340"/>
      <c r="H180" s="340"/>
      <c r="I180" s="340"/>
      <c r="J180" s="340"/>
    </row>
    <row r="181" spans="1:22" ht="90" hidden="1" x14ac:dyDescent="0.2">
      <c r="A181" s="345" t="s">
        <v>287</v>
      </c>
      <c r="B181" s="106" t="s">
        <v>288</v>
      </c>
      <c r="C181" s="347" t="s">
        <v>276</v>
      </c>
      <c r="D181" s="340"/>
      <c r="E181" s="340"/>
      <c r="F181" s="340"/>
      <c r="G181" s="340"/>
      <c r="H181" s="340"/>
      <c r="I181" s="340"/>
      <c r="J181" s="340"/>
    </row>
    <row r="182" spans="1:22" ht="45" hidden="1" x14ac:dyDescent="0.2">
      <c r="A182" s="345" t="s">
        <v>289</v>
      </c>
      <c r="B182" s="355" t="s">
        <v>290</v>
      </c>
      <c r="C182" s="351" t="s">
        <v>276</v>
      </c>
      <c r="D182" s="340"/>
      <c r="E182" s="340"/>
      <c r="F182" s="340"/>
      <c r="G182" s="340"/>
      <c r="H182" s="340"/>
      <c r="I182" s="340"/>
      <c r="J182" s="340"/>
    </row>
    <row r="183" spans="1:22" ht="75" hidden="1" x14ac:dyDescent="0.2">
      <c r="A183" s="345" t="s">
        <v>291</v>
      </c>
      <c r="B183" s="355" t="s">
        <v>292</v>
      </c>
      <c r="C183" s="347" t="s">
        <v>276</v>
      </c>
      <c r="D183" s="340"/>
      <c r="E183" s="340"/>
      <c r="F183" s="340"/>
      <c r="G183" s="340"/>
      <c r="H183" s="340"/>
      <c r="I183" s="340"/>
      <c r="J183" s="340"/>
    </row>
    <row r="184" spans="1:22" ht="45" hidden="1" x14ac:dyDescent="0.2">
      <c r="A184" s="345" t="s">
        <v>293</v>
      </c>
      <c r="B184" s="355" t="s">
        <v>294</v>
      </c>
      <c r="C184" s="347" t="s">
        <v>276</v>
      </c>
      <c r="D184" s="340"/>
      <c r="E184" s="340"/>
      <c r="F184" s="340"/>
      <c r="G184" s="340"/>
      <c r="H184" s="340"/>
      <c r="I184" s="340"/>
      <c r="J184" s="340"/>
    </row>
    <row r="185" spans="1:22" ht="16.5" hidden="1" customHeight="1" x14ac:dyDescent="0.2">
      <c r="A185" s="345" t="s">
        <v>3</v>
      </c>
      <c r="B185" s="1137" t="s">
        <v>4</v>
      </c>
      <c r="C185" s="1138"/>
      <c r="D185" s="218"/>
      <c r="E185" s="218"/>
      <c r="F185" s="218"/>
      <c r="G185" s="219"/>
      <c r="H185" s="218"/>
      <c r="I185" s="218"/>
      <c r="J185" s="218"/>
    </row>
    <row r="186" spans="1:22" ht="64.5" hidden="1" customHeight="1" x14ac:dyDescent="0.2">
      <c r="A186" s="345" t="s">
        <v>295</v>
      </c>
      <c r="B186" s="332" t="s">
        <v>296</v>
      </c>
      <c r="C186" s="351" t="s">
        <v>297</v>
      </c>
      <c r="D186" s="375"/>
      <c r="E186" s="375"/>
      <c r="F186" s="375"/>
      <c r="G186" s="375"/>
      <c r="H186" s="375"/>
      <c r="I186" s="340"/>
      <c r="J186" s="339"/>
    </row>
    <row r="187" spans="1:22" ht="60.75" customHeight="1" x14ac:dyDescent="0.2">
      <c r="A187" s="344" t="s">
        <v>298</v>
      </c>
      <c r="B187" s="374" t="s">
        <v>299</v>
      </c>
      <c r="C187" s="370" t="s">
        <v>300</v>
      </c>
      <c r="D187" s="627">
        <v>16</v>
      </c>
      <c r="E187" s="627">
        <v>16</v>
      </c>
      <c r="F187" s="627">
        <v>16</v>
      </c>
      <c r="G187" s="627">
        <v>16</v>
      </c>
      <c r="H187" s="627">
        <v>16</v>
      </c>
      <c r="I187" s="627">
        <v>16</v>
      </c>
      <c r="J187" s="627">
        <v>16</v>
      </c>
      <c r="K187" s="373"/>
      <c r="L187" s="373"/>
      <c r="M187" s="373"/>
      <c r="N187" s="373"/>
      <c r="O187" s="373"/>
      <c r="P187" s="373"/>
      <c r="Q187" s="373"/>
    </row>
    <row r="188" spans="1:22" ht="33" customHeight="1" x14ac:dyDescent="0.25">
      <c r="A188" s="372" t="s">
        <v>301</v>
      </c>
      <c r="B188" s="371" t="s">
        <v>302</v>
      </c>
      <c r="C188" s="370" t="s">
        <v>303</v>
      </c>
      <c r="D188" s="629">
        <v>12</v>
      </c>
      <c r="E188" s="629">
        <v>12</v>
      </c>
      <c r="F188" s="629">
        <v>12</v>
      </c>
      <c r="G188" s="629">
        <v>12</v>
      </c>
      <c r="H188" s="629">
        <v>12</v>
      </c>
      <c r="I188" s="629">
        <v>12</v>
      </c>
      <c r="J188" s="629">
        <v>12</v>
      </c>
      <c r="K188" s="301"/>
      <c r="L188" s="301"/>
      <c r="M188" s="301"/>
      <c r="N188" s="301"/>
      <c r="O188" s="301"/>
      <c r="P188" s="301"/>
      <c r="Q188" s="301"/>
      <c r="R188" s="301"/>
      <c r="S188" s="301"/>
      <c r="T188" s="301"/>
      <c r="U188" s="301"/>
      <c r="V188" s="301"/>
    </row>
    <row r="189" spans="1:22" ht="93.75" hidden="1" customHeight="1" x14ac:dyDescent="0.2">
      <c r="A189" s="367" t="s">
        <v>304</v>
      </c>
      <c r="B189" s="366" t="s">
        <v>305</v>
      </c>
      <c r="C189" s="351" t="s">
        <v>306</v>
      </c>
      <c r="D189" s="340"/>
      <c r="E189" s="340"/>
      <c r="F189" s="340"/>
      <c r="G189" s="340"/>
      <c r="H189" s="340"/>
      <c r="I189" s="340"/>
      <c r="J189" s="262"/>
    </row>
    <row r="190" spans="1:22" ht="50.25" hidden="1" customHeight="1" x14ac:dyDescent="0.2">
      <c r="A190" s="367" t="s">
        <v>307</v>
      </c>
      <c r="B190" s="366" t="s">
        <v>308</v>
      </c>
      <c r="C190" s="351" t="s">
        <v>309</v>
      </c>
      <c r="D190" s="340"/>
      <c r="E190" s="340"/>
      <c r="F190" s="340"/>
      <c r="G190" s="340"/>
      <c r="H190" s="340"/>
      <c r="I190" s="340"/>
      <c r="J190" s="262"/>
    </row>
    <row r="191" spans="1:22" ht="60.75" hidden="1" customHeight="1" x14ac:dyDescent="0.2">
      <c r="A191" s="367" t="s">
        <v>310</v>
      </c>
      <c r="B191" s="366" t="s">
        <v>311</v>
      </c>
      <c r="C191" s="351" t="s">
        <v>312</v>
      </c>
      <c r="D191" s="340"/>
      <c r="E191" s="340"/>
      <c r="F191" s="340"/>
      <c r="G191" s="340"/>
      <c r="H191" s="340"/>
      <c r="I191" s="340"/>
      <c r="J191" s="262"/>
    </row>
    <row r="192" spans="1:22" ht="258" hidden="1" customHeight="1" x14ac:dyDescent="0.2">
      <c r="A192" s="367" t="s">
        <v>313</v>
      </c>
      <c r="B192" s="366" t="s">
        <v>314</v>
      </c>
      <c r="C192" s="351" t="s">
        <v>315</v>
      </c>
      <c r="D192" s="340"/>
      <c r="E192" s="340"/>
      <c r="F192" s="340"/>
      <c r="G192" s="340"/>
      <c r="H192" s="340"/>
      <c r="I192" s="340"/>
      <c r="J192" s="340"/>
    </row>
    <row r="193" spans="1:10" ht="15" hidden="1" x14ac:dyDescent="0.2">
      <c r="A193" s="369" t="s">
        <v>33</v>
      </c>
      <c r="B193" s="1159" t="s">
        <v>34</v>
      </c>
      <c r="C193" s="1160"/>
      <c r="D193" s="222"/>
      <c r="E193" s="222"/>
      <c r="F193" s="222"/>
      <c r="G193" s="223"/>
      <c r="H193" s="222"/>
      <c r="I193" s="222"/>
      <c r="J193" s="222"/>
    </row>
    <row r="194" spans="1:10" ht="63.75" hidden="1" customHeight="1" x14ac:dyDescent="0.2">
      <c r="A194" s="367" t="s">
        <v>316</v>
      </c>
      <c r="B194" s="366" t="s">
        <v>317</v>
      </c>
      <c r="C194" s="351" t="s">
        <v>318</v>
      </c>
      <c r="D194" s="340"/>
      <c r="E194" s="340"/>
      <c r="F194" s="340"/>
      <c r="G194" s="340"/>
      <c r="H194" s="340"/>
      <c r="I194" s="340"/>
      <c r="J194" s="340"/>
    </row>
    <row r="195" spans="1:10" ht="64.5" hidden="1" customHeight="1" x14ac:dyDescent="0.2">
      <c r="A195" s="367" t="s">
        <v>319</v>
      </c>
      <c r="B195" s="355" t="s">
        <v>49</v>
      </c>
      <c r="C195" s="347" t="s">
        <v>318</v>
      </c>
      <c r="D195" s="340"/>
      <c r="E195" s="340"/>
      <c r="F195" s="340"/>
      <c r="G195" s="340"/>
      <c r="H195" s="340"/>
      <c r="I195" s="340"/>
      <c r="J195" s="339"/>
    </row>
    <row r="196" spans="1:10" ht="64.5" hidden="1" customHeight="1" x14ac:dyDescent="0.2">
      <c r="A196" s="367" t="s">
        <v>320</v>
      </c>
      <c r="B196" s="355" t="s">
        <v>50</v>
      </c>
      <c r="C196" s="351" t="s">
        <v>318</v>
      </c>
      <c r="D196" s="340"/>
      <c r="E196" s="340"/>
      <c r="F196" s="340"/>
      <c r="G196" s="340"/>
      <c r="H196" s="340"/>
      <c r="I196" s="340"/>
      <c r="J196" s="339"/>
    </row>
    <row r="197" spans="1:10" ht="75" hidden="1" x14ac:dyDescent="0.25">
      <c r="A197" s="367" t="s">
        <v>321</v>
      </c>
      <c r="B197" s="355" t="s">
        <v>322</v>
      </c>
      <c r="C197" s="368" t="s">
        <v>323</v>
      </c>
      <c r="D197" s="340"/>
      <c r="E197" s="340"/>
      <c r="F197" s="340"/>
      <c r="G197" s="340"/>
      <c r="H197" s="340"/>
      <c r="I197" s="340"/>
      <c r="J197" s="339"/>
    </row>
    <row r="198" spans="1:10" ht="75" hidden="1" x14ac:dyDescent="0.25">
      <c r="A198" s="367" t="s">
        <v>324</v>
      </c>
      <c r="B198" s="355" t="s">
        <v>325</v>
      </c>
      <c r="C198" s="368" t="s">
        <v>323</v>
      </c>
      <c r="D198" s="340"/>
      <c r="E198" s="340"/>
      <c r="F198" s="340"/>
      <c r="G198" s="340"/>
      <c r="H198" s="340"/>
      <c r="I198" s="340"/>
      <c r="J198" s="339"/>
    </row>
    <row r="199" spans="1:10" ht="18.75" hidden="1" customHeight="1" x14ac:dyDescent="0.2">
      <c r="A199" s="367" t="s">
        <v>22</v>
      </c>
      <c r="B199" s="1154" t="s">
        <v>23</v>
      </c>
      <c r="C199" s="1155"/>
      <c r="D199" s="185"/>
      <c r="E199" s="185"/>
      <c r="F199" s="185"/>
      <c r="G199" s="186"/>
      <c r="H199" s="185"/>
      <c r="I199" s="185"/>
      <c r="J199" s="185"/>
    </row>
    <row r="200" spans="1:10" ht="60" hidden="1" x14ac:dyDescent="0.2">
      <c r="A200" s="367" t="s">
        <v>326</v>
      </c>
      <c r="B200" s="355" t="s">
        <v>327</v>
      </c>
      <c r="C200" s="331" t="s">
        <v>276</v>
      </c>
      <c r="D200" s="340"/>
      <c r="E200" s="340"/>
      <c r="F200" s="340"/>
      <c r="G200" s="340"/>
      <c r="H200" s="340"/>
      <c r="I200" s="340"/>
      <c r="J200" s="339"/>
    </row>
    <row r="201" spans="1:10" ht="45" hidden="1" customHeight="1" x14ac:dyDescent="0.2">
      <c r="A201" s="367" t="s">
        <v>328</v>
      </c>
      <c r="B201" s="366" t="s">
        <v>329</v>
      </c>
      <c r="C201" s="351" t="s">
        <v>330</v>
      </c>
      <c r="D201" s="340"/>
      <c r="E201" s="340"/>
      <c r="F201" s="340"/>
      <c r="G201" s="340"/>
      <c r="H201" s="340"/>
      <c r="I201" s="340"/>
      <c r="J201" s="340"/>
    </row>
    <row r="202" spans="1:10" ht="48" hidden="1" customHeight="1" x14ac:dyDescent="0.2">
      <c r="A202" s="367" t="s">
        <v>331</v>
      </c>
      <c r="B202" s="366" t="s">
        <v>332</v>
      </c>
      <c r="C202" s="351" t="s">
        <v>330</v>
      </c>
      <c r="D202" s="340"/>
      <c r="E202" s="340"/>
      <c r="F202" s="340"/>
      <c r="G202" s="340"/>
      <c r="H202" s="340"/>
      <c r="I202" s="340"/>
      <c r="J202" s="340"/>
    </row>
    <row r="203" spans="1:10" ht="46.5" hidden="1" customHeight="1" x14ac:dyDescent="0.2">
      <c r="A203" s="367" t="s">
        <v>333</v>
      </c>
      <c r="B203" s="366" t="s">
        <v>334</v>
      </c>
      <c r="C203" s="351" t="s">
        <v>330</v>
      </c>
      <c r="D203" s="340"/>
      <c r="E203" s="340"/>
      <c r="F203" s="340"/>
      <c r="G203" s="340"/>
      <c r="H203" s="340"/>
      <c r="I203" s="340"/>
      <c r="J203" s="340"/>
    </row>
    <row r="204" spans="1:10" ht="45" hidden="1" customHeight="1" x14ac:dyDescent="0.2">
      <c r="A204" s="367" t="s">
        <v>335</v>
      </c>
      <c r="B204" s="366" t="s">
        <v>336</v>
      </c>
      <c r="C204" s="351" t="s">
        <v>330</v>
      </c>
      <c r="D204" s="340"/>
      <c r="E204" s="340"/>
      <c r="F204" s="340"/>
      <c r="G204" s="340"/>
      <c r="H204" s="340"/>
      <c r="I204" s="340"/>
      <c r="J204" s="340"/>
    </row>
    <row r="205" spans="1:10" ht="29.25" hidden="1" customHeight="1" x14ac:dyDescent="0.2">
      <c r="A205" s="367" t="s">
        <v>337</v>
      </c>
      <c r="B205" s="366" t="s">
        <v>338</v>
      </c>
      <c r="C205" s="351" t="s">
        <v>339</v>
      </c>
      <c r="D205" s="340"/>
      <c r="E205" s="340"/>
      <c r="F205" s="340"/>
      <c r="G205" s="340"/>
      <c r="H205" s="340"/>
      <c r="I205" s="340"/>
      <c r="J205" s="340"/>
    </row>
    <row r="206" spans="1:10" ht="30" hidden="1" x14ac:dyDescent="0.2">
      <c r="A206" s="365" t="s">
        <v>340</v>
      </c>
      <c r="B206" s="364" t="s">
        <v>341</v>
      </c>
      <c r="C206" s="351" t="s">
        <v>342</v>
      </c>
      <c r="D206" s="340"/>
      <c r="E206" s="340"/>
      <c r="F206" s="340"/>
      <c r="G206" s="340"/>
      <c r="H206" s="340"/>
      <c r="I206" s="340"/>
      <c r="J206" s="340"/>
    </row>
    <row r="207" spans="1:10" ht="12.75" hidden="1" customHeight="1" x14ac:dyDescent="0.2">
      <c r="A207" s="354" t="s">
        <v>24</v>
      </c>
      <c r="B207" s="1154" t="s">
        <v>25</v>
      </c>
      <c r="C207" s="1155"/>
      <c r="D207" s="205"/>
      <c r="E207" s="205"/>
      <c r="F207" s="205"/>
      <c r="G207" s="206"/>
      <c r="H207" s="205"/>
      <c r="I207" s="205"/>
      <c r="J207" s="205"/>
    </row>
    <row r="208" spans="1:10" ht="30" hidden="1" x14ac:dyDescent="0.2">
      <c r="A208" s="348" t="s">
        <v>343</v>
      </c>
      <c r="B208" s="332" t="s">
        <v>344</v>
      </c>
      <c r="C208" s="331" t="s">
        <v>345</v>
      </c>
      <c r="D208" s="340"/>
      <c r="E208" s="340"/>
      <c r="F208" s="340"/>
      <c r="G208" s="340"/>
      <c r="H208" s="340"/>
      <c r="I208" s="340"/>
      <c r="J208" s="340"/>
    </row>
    <row r="209" spans="1:22" ht="30" hidden="1" x14ac:dyDescent="0.2">
      <c r="A209" s="348" t="s">
        <v>346</v>
      </c>
      <c r="B209" s="332" t="s">
        <v>347</v>
      </c>
      <c r="C209" s="363" t="s">
        <v>348</v>
      </c>
      <c r="D209" s="340"/>
      <c r="E209" s="340"/>
      <c r="F209" s="340"/>
      <c r="G209" s="340"/>
      <c r="H209" s="340"/>
      <c r="I209" s="340"/>
      <c r="J209" s="339"/>
    </row>
    <row r="210" spans="1:22" ht="60" hidden="1" x14ac:dyDescent="0.2">
      <c r="A210" s="348" t="s">
        <v>349</v>
      </c>
      <c r="B210" s="332" t="s">
        <v>350</v>
      </c>
      <c r="C210" s="361" t="s">
        <v>345</v>
      </c>
      <c r="D210" s="341"/>
      <c r="E210" s="341"/>
      <c r="F210" s="341"/>
      <c r="G210" s="341"/>
      <c r="H210" s="341"/>
      <c r="I210" s="341"/>
      <c r="J210" s="341"/>
    </row>
    <row r="211" spans="1:22" ht="30" hidden="1" x14ac:dyDescent="0.2">
      <c r="A211" s="348" t="s">
        <v>351</v>
      </c>
      <c r="B211" s="332" t="s">
        <v>352</v>
      </c>
      <c r="C211" s="357" t="s">
        <v>353</v>
      </c>
      <c r="D211" s="340"/>
      <c r="E211" s="340"/>
      <c r="F211" s="340"/>
      <c r="G211" s="340"/>
      <c r="H211" s="340"/>
      <c r="I211" s="340"/>
      <c r="J211" s="340"/>
    </row>
    <row r="212" spans="1:22" ht="105" hidden="1" x14ac:dyDescent="0.2">
      <c r="A212" s="362" t="s">
        <v>354</v>
      </c>
      <c r="B212" s="355" t="s">
        <v>355</v>
      </c>
      <c r="C212" s="361" t="s">
        <v>276</v>
      </c>
      <c r="D212" s="340"/>
      <c r="E212" s="340"/>
      <c r="F212" s="340"/>
      <c r="G212" s="340"/>
      <c r="H212" s="340"/>
      <c r="I212" s="340"/>
      <c r="J212" s="339"/>
    </row>
    <row r="213" spans="1:22" ht="15" hidden="1" x14ac:dyDescent="0.2">
      <c r="A213" s="356" t="s">
        <v>45</v>
      </c>
      <c r="B213" s="355" t="s">
        <v>46</v>
      </c>
      <c r="C213" s="357"/>
      <c r="D213" s="225"/>
      <c r="E213" s="225"/>
      <c r="F213" s="225"/>
      <c r="G213" s="226"/>
      <c r="H213" s="225"/>
      <c r="I213" s="225"/>
      <c r="J213" s="225"/>
    </row>
    <row r="214" spans="1:22" ht="110.25" hidden="1" x14ac:dyDescent="0.2">
      <c r="A214" s="360" t="s">
        <v>388</v>
      </c>
      <c r="B214" s="359" t="s">
        <v>389</v>
      </c>
      <c r="C214" s="358" t="s">
        <v>348</v>
      </c>
      <c r="D214" s="225"/>
      <c r="E214" s="340"/>
      <c r="F214" s="340"/>
      <c r="G214" s="340"/>
      <c r="H214" s="340"/>
      <c r="I214" s="340"/>
      <c r="J214" s="339"/>
    </row>
    <row r="215" spans="1:22" ht="30" hidden="1" x14ac:dyDescent="0.2">
      <c r="A215" s="356" t="s">
        <v>356</v>
      </c>
      <c r="B215" s="355" t="s">
        <v>357</v>
      </c>
      <c r="C215" s="357" t="s">
        <v>358</v>
      </c>
      <c r="D215" s="340"/>
      <c r="E215" s="340"/>
      <c r="F215" s="340"/>
      <c r="G215" s="340"/>
      <c r="H215" s="340"/>
      <c r="I215" s="340"/>
      <c r="J215" s="339"/>
    </row>
    <row r="216" spans="1:22" ht="45" hidden="1" x14ac:dyDescent="0.2">
      <c r="A216" s="356" t="s">
        <v>359</v>
      </c>
      <c r="B216" s="355" t="s">
        <v>360</v>
      </c>
      <c r="C216" s="354" t="s">
        <v>361</v>
      </c>
      <c r="D216" s="340"/>
      <c r="E216" s="340"/>
      <c r="F216" s="340"/>
      <c r="G216" s="340"/>
      <c r="H216" s="340"/>
      <c r="I216" s="340"/>
      <c r="J216" s="339"/>
    </row>
    <row r="217" spans="1:22" ht="12.75" hidden="1" customHeight="1" x14ac:dyDescent="0.2">
      <c r="A217" s="345" t="s">
        <v>59</v>
      </c>
      <c r="B217" s="1152" t="s">
        <v>60</v>
      </c>
      <c r="C217" s="1153"/>
      <c r="D217" s="218"/>
      <c r="E217" s="218"/>
      <c r="F217" s="218"/>
      <c r="G217" s="219"/>
      <c r="H217" s="218"/>
      <c r="I217" s="218"/>
      <c r="J217" s="218"/>
    </row>
    <row r="218" spans="1:22" ht="54" customHeight="1" x14ac:dyDescent="0.2">
      <c r="A218" s="344" t="s">
        <v>547</v>
      </c>
      <c r="B218" s="353" t="s">
        <v>545</v>
      </c>
      <c r="C218" s="336" t="s">
        <v>742</v>
      </c>
      <c r="D218" s="629">
        <v>20</v>
      </c>
      <c r="E218" s="629">
        <v>20</v>
      </c>
      <c r="F218" s="629">
        <v>20</v>
      </c>
      <c r="G218" s="629">
        <v>20</v>
      </c>
      <c r="H218" s="629">
        <v>20</v>
      </c>
      <c r="I218" s="629">
        <v>20</v>
      </c>
      <c r="J218" s="629">
        <v>20</v>
      </c>
      <c r="K218" s="628"/>
      <c r="L218" s="628"/>
      <c r="M218" s="628"/>
      <c r="N218" s="628"/>
      <c r="O218" s="628"/>
      <c r="P218" s="628"/>
      <c r="Q218" s="628"/>
      <c r="R218" s="626"/>
      <c r="S218" s="626"/>
      <c r="T218" s="626"/>
      <c r="U218" s="626"/>
      <c r="V218" s="626"/>
    </row>
    <row r="219" spans="1:22" ht="44.25" hidden="1" customHeight="1" x14ac:dyDescent="0.2">
      <c r="A219" s="345" t="s">
        <v>362</v>
      </c>
      <c r="B219" s="352" t="s">
        <v>363</v>
      </c>
      <c r="C219" s="351" t="s">
        <v>364</v>
      </c>
      <c r="D219" s="350"/>
      <c r="E219" s="350"/>
      <c r="F219" s="350"/>
      <c r="G219" s="340"/>
      <c r="H219" s="350"/>
      <c r="I219" s="350"/>
      <c r="J219" s="349"/>
    </row>
    <row r="220" spans="1:22" ht="45" hidden="1" x14ac:dyDescent="0.2">
      <c r="A220" s="348" t="s">
        <v>365</v>
      </c>
      <c r="B220" s="347" t="s">
        <v>366</v>
      </c>
      <c r="C220" s="331" t="s">
        <v>367</v>
      </c>
      <c r="D220" s="346"/>
      <c r="E220" s="346"/>
      <c r="F220" s="346"/>
      <c r="G220" s="262"/>
      <c r="H220" s="346"/>
      <c r="I220" s="346"/>
      <c r="J220" s="346"/>
    </row>
    <row r="221" spans="1:22" ht="15" hidden="1" customHeight="1" x14ac:dyDescent="0.2">
      <c r="A221" s="345" t="s">
        <v>61</v>
      </c>
      <c r="B221" s="1137" t="s">
        <v>62</v>
      </c>
      <c r="C221" s="1138"/>
      <c r="D221" s="218"/>
      <c r="E221" s="218"/>
      <c r="F221" s="218"/>
      <c r="G221" s="219"/>
      <c r="H221" s="218"/>
      <c r="I221" s="218"/>
      <c r="J221" s="218"/>
    </row>
    <row r="222" spans="1:22" ht="60" x14ac:dyDescent="0.2">
      <c r="A222" s="344" t="s">
        <v>741</v>
      </c>
      <c r="B222" s="343" t="s">
        <v>740</v>
      </c>
      <c r="C222" s="342" t="s">
        <v>368</v>
      </c>
      <c r="D222" s="633">
        <v>12</v>
      </c>
      <c r="E222" s="633">
        <v>12</v>
      </c>
      <c r="F222" s="633">
        <v>12</v>
      </c>
      <c r="G222" s="633">
        <v>12</v>
      </c>
      <c r="H222" s="633">
        <v>12</v>
      </c>
      <c r="I222" s="633">
        <v>12</v>
      </c>
      <c r="J222" s="633">
        <v>12</v>
      </c>
      <c r="K222" s="626"/>
      <c r="L222" s="626"/>
      <c r="M222" s="626"/>
      <c r="N222" s="626"/>
      <c r="O222" s="626"/>
      <c r="P222" s="626"/>
      <c r="Q222" s="626"/>
      <c r="R222" s="626"/>
      <c r="S222" s="626"/>
      <c r="T222" s="626"/>
      <c r="U222" s="626"/>
      <c r="V222" s="626"/>
    </row>
    <row r="223" spans="1:22" ht="15" hidden="1" x14ac:dyDescent="0.2">
      <c r="A223" s="332" t="s">
        <v>12</v>
      </c>
      <c r="B223" s="1148" t="s">
        <v>13</v>
      </c>
      <c r="C223" s="1149"/>
      <c r="D223" s="185"/>
      <c r="E223" s="185"/>
      <c r="F223" s="185"/>
      <c r="G223" s="186"/>
      <c r="H223" s="185"/>
      <c r="I223" s="185"/>
      <c r="J223" s="185"/>
    </row>
    <row r="224" spans="1:22" ht="66.75" hidden="1" customHeight="1" x14ac:dyDescent="0.2">
      <c r="A224" s="332" t="s">
        <v>521</v>
      </c>
      <c r="B224" s="332" t="s">
        <v>55</v>
      </c>
      <c r="C224" s="331" t="s">
        <v>522</v>
      </c>
      <c r="D224" s="185"/>
      <c r="E224" s="185"/>
      <c r="F224" s="185"/>
      <c r="G224" s="186"/>
      <c r="H224" s="185"/>
      <c r="I224" s="185"/>
      <c r="J224" s="185"/>
    </row>
    <row r="225" spans="1:22" s="3" customFormat="1" ht="45" hidden="1" x14ac:dyDescent="0.2">
      <c r="A225" s="332" t="s">
        <v>523</v>
      </c>
      <c r="B225" s="332" t="s">
        <v>524</v>
      </c>
      <c r="C225" s="331" t="s">
        <v>525</v>
      </c>
      <c r="D225" s="185"/>
      <c r="E225" s="185"/>
      <c r="F225" s="185"/>
      <c r="G225" s="186"/>
      <c r="H225" s="185"/>
      <c r="I225" s="185"/>
      <c r="J225" s="185"/>
    </row>
    <row r="226" spans="1:22" ht="15" hidden="1" x14ac:dyDescent="0.2">
      <c r="A226" s="332" t="s">
        <v>14</v>
      </c>
      <c r="B226" s="1107" t="s">
        <v>15</v>
      </c>
      <c r="C226" s="1108"/>
      <c r="D226" s="185"/>
      <c r="E226" s="185"/>
      <c r="F226" s="185"/>
      <c r="G226" s="186"/>
      <c r="H226" s="185"/>
      <c r="I226" s="185"/>
      <c r="J226" s="185"/>
    </row>
    <row r="227" spans="1:22" ht="15" hidden="1" customHeight="1" x14ac:dyDescent="0.2">
      <c r="A227" s="332" t="s">
        <v>661</v>
      </c>
      <c r="B227" s="332" t="s">
        <v>739</v>
      </c>
      <c r="C227" s="331" t="s">
        <v>738</v>
      </c>
      <c r="D227" s="341"/>
      <c r="E227" s="341"/>
      <c r="F227" s="341"/>
      <c r="G227" s="341"/>
      <c r="H227" s="341"/>
      <c r="I227" s="340"/>
      <c r="J227" s="339"/>
    </row>
    <row r="228" spans="1:22" s="3" customFormat="1" ht="15" hidden="1" x14ac:dyDescent="0.2">
      <c r="A228" s="1167" t="s">
        <v>51</v>
      </c>
      <c r="B228" s="1168"/>
      <c r="C228" s="331"/>
      <c r="D228" s="185"/>
      <c r="E228" s="185"/>
      <c r="F228" s="185"/>
      <c r="G228" s="186"/>
      <c r="H228" s="185"/>
      <c r="I228" s="185"/>
      <c r="J228" s="185"/>
    </row>
    <row r="229" spans="1:22" s="3" customFormat="1" ht="15" hidden="1" x14ac:dyDescent="0.2">
      <c r="A229" s="338" t="s">
        <v>1</v>
      </c>
      <c r="B229" s="1161" t="s">
        <v>16</v>
      </c>
      <c r="C229" s="1162"/>
      <c r="D229" s="205"/>
      <c r="E229" s="205"/>
      <c r="F229" s="205"/>
      <c r="G229" s="206"/>
      <c r="H229" s="205"/>
      <c r="I229" s="205"/>
      <c r="J229" s="205"/>
    </row>
    <row r="230" spans="1:22" s="3" customFormat="1" ht="45" x14ac:dyDescent="0.2">
      <c r="A230" s="337" t="s">
        <v>369</v>
      </c>
      <c r="B230" s="337" t="s">
        <v>370</v>
      </c>
      <c r="C230" s="336" t="s">
        <v>371</v>
      </c>
      <c r="D230" s="628">
        <v>10</v>
      </c>
      <c r="E230" s="628">
        <v>10</v>
      </c>
      <c r="F230" s="628">
        <v>10</v>
      </c>
      <c r="G230" s="628">
        <v>10</v>
      </c>
      <c r="H230" s="628">
        <v>10</v>
      </c>
      <c r="I230" s="628">
        <v>10</v>
      </c>
      <c r="J230" s="628">
        <v>10</v>
      </c>
      <c r="K230" s="628"/>
      <c r="L230" s="628"/>
      <c r="M230" s="628"/>
      <c r="N230" s="628"/>
      <c r="O230" s="628"/>
      <c r="P230" s="628"/>
      <c r="Q230" s="628"/>
    </row>
    <row r="231" spans="1:22" s="3" customFormat="1" ht="15" hidden="1" x14ac:dyDescent="0.2">
      <c r="A231" s="332" t="s">
        <v>63</v>
      </c>
      <c r="B231" s="1148" t="s">
        <v>64</v>
      </c>
      <c r="C231" s="1149"/>
      <c r="D231" s="333"/>
      <c r="E231" s="333"/>
      <c r="F231" s="333"/>
      <c r="G231" s="334"/>
      <c r="H231" s="333"/>
      <c r="I231" s="333"/>
      <c r="J231" s="333"/>
    </row>
    <row r="232" spans="1:22" s="3" customFormat="1" ht="15" hidden="1" x14ac:dyDescent="0.2">
      <c r="A232" s="332" t="s">
        <v>526</v>
      </c>
      <c r="B232" s="332" t="s">
        <v>65</v>
      </c>
      <c r="C232" s="331" t="s">
        <v>527</v>
      </c>
      <c r="D232" s="185"/>
      <c r="E232" s="185"/>
      <c r="F232" s="185"/>
      <c r="G232" s="186"/>
      <c r="H232" s="185"/>
      <c r="I232" s="185"/>
      <c r="J232" s="185"/>
    </row>
    <row r="233" spans="1:22" s="3" customFormat="1" ht="15" hidden="1" x14ac:dyDescent="0.2">
      <c r="A233" s="332" t="s">
        <v>29</v>
      </c>
      <c r="B233" s="332" t="s">
        <v>17</v>
      </c>
      <c r="C233" s="331"/>
      <c r="D233" s="185"/>
      <c r="E233" s="185"/>
      <c r="F233" s="185"/>
      <c r="G233" s="186"/>
      <c r="H233" s="185"/>
      <c r="I233" s="185"/>
      <c r="J233" s="185"/>
    </row>
    <row r="234" spans="1:22" s="3" customFormat="1" ht="15" hidden="1" x14ac:dyDescent="0.2">
      <c r="A234" s="332" t="s">
        <v>517</v>
      </c>
      <c r="B234" s="332" t="s">
        <v>18</v>
      </c>
      <c r="C234" s="331" t="s">
        <v>518</v>
      </c>
      <c r="D234" s="185"/>
      <c r="E234" s="185"/>
      <c r="F234" s="185"/>
      <c r="G234" s="186"/>
      <c r="H234" s="185"/>
      <c r="I234" s="185"/>
      <c r="J234" s="185"/>
    </row>
    <row r="235" spans="1:22" s="3" customFormat="1" ht="15" hidden="1" x14ac:dyDescent="0.2">
      <c r="A235" s="332" t="s">
        <v>519</v>
      </c>
      <c r="B235" s="332" t="s">
        <v>19</v>
      </c>
      <c r="C235" s="331" t="s">
        <v>520</v>
      </c>
      <c r="D235" s="185"/>
      <c r="E235" s="185"/>
      <c r="F235" s="185"/>
      <c r="G235" s="186"/>
      <c r="H235" s="185"/>
      <c r="I235" s="185"/>
      <c r="J235" s="185"/>
    </row>
    <row r="236" spans="1:22" ht="14.25" hidden="1" x14ac:dyDescent="0.2">
      <c r="A236" s="1164" t="s">
        <v>372</v>
      </c>
      <c r="B236" s="1165"/>
      <c r="C236" s="1166"/>
      <c r="D236" s="330"/>
      <c r="E236" s="330"/>
      <c r="F236" s="330"/>
      <c r="G236" s="330"/>
      <c r="H236" s="330"/>
      <c r="I236" s="330"/>
      <c r="J236" s="330"/>
      <c r="L236" s="329"/>
    </row>
    <row r="237" spans="1:22" ht="15" x14ac:dyDescent="0.2">
      <c r="D237" s="7"/>
      <c r="E237" s="7"/>
      <c r="F237" s="7"/>
      <c r="G237" s="14"/>
      <c r="H237" s="7"/>
      <c r="I237" s="7"/>
      <c r="J237" s="7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x14ac:dyDescent="0.2">
      <c r="D238" s="7"/>
      <c r="E238" s="7"/>
      <c r="F238" s="7"/>
      <c r="G238" s="14"/>
      <c r="H238" s="7"/>
      <c r="I238" s="7"/>
      <c r="J238" s="7"/>
      <c r="K238" s="626"/>
      <c r="L238" s="626"/>
      <c r="M238" s="626"/>
      <c r="N238" s="626"/>
      <c r="O238" s="626"/>
      <c r="P238" s="626"/>
      <c r="Q238" s="626"/>
      <c r="R238" s="626"/>
      <c r="S238" s="626"/>
      <c r="T238" s="626"/>
      <c r="U238" s="626"/>
      <c r="V238" s="626"/>
    </row>
  </sheetData>
  <autoFilter ref="A3:J236" xr:uid="{00000000-0009-0000-0000-000008000000}">
    <filterColumn colId="0">
      <colorFilter dxfId="0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93">
    <mergeCell ref="A46:A49"/>
    <mergeCell ref="B46:B49"/>
    <mergeCell ref="A50:A52"/>
    <mergeCell ref="B50:B52"/>
    <mergeCell ref="A127:A128"/>
    <mergeCell ref="B127:B128"/>
    <mergeCell ref="B108:B109"/>
    <mergeCell ref="B118:B120"/>
    <mergeCell ref="B116:B117"/>
    <mergeCell ref="A116:A117"/>
    <mergeCell ref="B53:B55"/>
    <mergeCell ref="A66:A70"/>
    <mergeCell ref="B73:C73"/>
    <mergeCell ref="B77:C77"/>
    <mergeCell ref="B66:B70"/>
    <mergeCell ref="A57:A59"/>
    <mergeCell ref="A42:A45"/>
    <mergeCell ref="A20:A25"/>
    <mergeCell ref="B20:B25"/>
    <mergeCell ref="A26:A31"/>
    <mergeCell ref="B26:B31"/>
    <mergeCell ref="A32:A37"/>
    <mergeCell ref="B32:B37"/>
    <mergeCell ref="A38:A41"/>
    <mergeCell ref="B38:B41"/>
    <mergeCell ref="B57:B59"/>
    <mergeCell ref="A62:A65"/>
    <mergeCell ref="B62:B65"/>
    <mergeCell ref="H2:J2"/>
    <mergeCell ref="A14:A15"/>
    <mergeCell ref="B14:B15"/>
    <mergeCell ref="B12:B13"/>
    <mergeCell ref="A12:A13"/>
    <mergeCell ref="D3:J3"/>
    <mergeCell ref="A6:C6"/>
    <mergeCell ref="B9:C9"/>
    <mergeCell ref="A10:A11"/>
    <mergeCell ref="B10:B11"/>
    <mergeCell ref="B16:B19"/>
    <mergeCell ref="A16:A19"/>
    <mergeCell ref="B42:B45"/>
    <mergeCell ref="A236:C236"/>
    <mergeCell ref="B226:C226"/>
    <mergeCell ref="A228:B228"/>
    <mergeCell ref="B229:C229"/>
    <mergeCell ref="A162:A164"/>
    <mergeCell ref="B162:B164"/>
    <mergeCell ref="B87:C87"/>
    <mergeCell ref="A71:A72"/>
    <mergeCell ref="B112:B114"/>
    <mergeCell ref="A112:A114"/>
    <mergeCell ref="B71:B72"/>
    <mergeCell ref="A110:A111"/>
    <mergeCell ref="A88:A97"/>
    <mergeCell ref="A53:A55"/>
    <mergeCell ref="B223:C223"/>
    <mergeCell ref="B160:B161"/>
    <mergeCell ref="A160:A161"/>
    <mergeCell ref="B231:C231"/>
    <mergeCell ref="A129:A130"/>
    <mergeCell ref="B129:B130"/>
    <mergeCell ref="A157:C157"/>
    <mergeCell ref="B152:C152"/>
    <mergeCell ref="B144:B146"/>
    <mergeCell ref="B217:C217"/>
    <mergeCell ref="B199:C199"/>
    <mergeCell ref="B207:C207"/>
    <mergeCell ref="B221:C221"/>
    <mergeCell ref="A172:C172"/>
    <mergeCell ref="B193:C193"/>
    <mergeCell ref="B147:B149"/>
    <mergeCell ref="B185:C185"/>
    <mergeCell ref="A136:A143"/>
    <mergeCell ref="B136:B143"/>
    <mergeCell ref="A144:A146"/>
    <mergeCell ref="B174:C174"/>
    <mergeCell ref="A173:C173"/>
    <mergeCell ref="B132:C132"/>
    <mergeCell ref="B168:C168"/>
    <mergeCell ref="A167:C167"/>
    <mergeCell ref="A147:A149"/>
    <mergeCell ref="B84:C84"/>
    <mergeCell ref="B110:B111"/>
    <mergeCell ref="A118:A120"/>
    <mergeCell ref="B121:B123"/>
    <mergeCell ref="A121:A123"/>
    <mergeCell ref="B125:C125"/>
    <mergeCell ref="A108:A109"/>
    <mergeCell ref="B158:C158"/>
    <mergeCell ref="B88:B92"/>
    <mergeCell ref="B93:B97"/>
    <mergeCell ref="A102:A103"/>
    <mergeCell ref="B102:B103"/>
  </mergeCells>
  <hyperlinks>
    <hyperlink ref="A7" location="P41" display="P41" xr:uid="{00000000-0004-0000-0800-000000000000}"/>
  </hyperlink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СПО</vt:lpstr>
      <vt:lpstr>000 Агентство предприн СПО</vt:lpstr>
      <vt:lpstr>1. Минобр СПО</vt:lpstr>
      <vt:lpstr>2. Минздрав СПО</vt:lpstr>
      <vt:lpstr>3. Минсельхоз СПО</vt:lpstr>
      <vt:lpstr>4. Минтранс СПО</vt:lpstr>
      <vt:lpstr>5. Минтуризм СПО</vt:lpstr>
      <vt:lpstr>6. Минцифры СПО</vt:lpstr>
      <vt:lpstr>7. Минпром СПО</vt:lpstr>
      <vt:lpstr>8. Минстрой СПО</vt:lpstr>
      <vt:lpstr>9. Минкульт СПО</vt:lpstr>
      <vt:lpstr>10. Минимущ СПО</vt:lpstr>
      <vt:lpstr>12. Комитет ветерин СПО</vt:lpstr>
      <vt:lpstr>13. Дагвино СПО</vt:lpstr>
      <vt:lpstr>14. ГЖИ РД СПО</vt:lpstr>
      <vt:lpstr>СПО!Заголовки_для_печати</vt:lpstr>
      <vt:lpstr>'3. Минсельхоз СПО'!Область_печати</vt:lpstr>
      <vt:lpstr>СПО!Область_печати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Юсуфова Гуля Ярахмедовна</dc:creator>
  <cp:lastModifiedBy>Алиева Зайнаб Магомедовна</cp:lastModifiedBy>
  <cp:lastPrinted>2024-05-16T21:00:35Z</cp:lastPrinted>
  <dcterms:created xsi:type="dcterms:W3CDTF">2006-09-28T05:33:49Z</dcterms:created>
  <dcterms:modified xsi:type="dcterms:W3CDTF">2024-06-03T06:46:03Z</dcterms:modified>
</cp:coreProperties>
</file>